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0117364\Desktop\통합영농 농기계공사 입찰\"/>
    </mc:Choice>
  </mc:AlternateContent>
  <bookViews>
    <workbookView xWindow="480" yWindow="45" windowWidth="27840" windowHeight="15270"/>
  </bookViews>
  <sheets>
    <sheet name="내역서" sheetId="11" r:id="rId1"/>
    <sheet name="Sheet1" sheetId="1" r:id="rId2"/>
    <sheet name="Sheet2" sheetId="2" r:id="rId3"/>
    <sheet name="Sheet3" sheetId="3" r:id="rId4"/>
  </sheets>
  <definedNames>
    <definedName name="_xlnm.Print_Area" localSheetId="0">내역서!$A$1:$M$529</definedName>
    <definedName name="_xlnm.Print_Titles" localSheetId="0">내역서!$1:$4</definedName>
  </definedNames>
  <calcPr calcId="162913" iterate="1"/>
</workbook>
</file>

<file path=xl/calcChain.xml><?xml version="1.0" encoding="utf-8"?>
<calcChain xmlns="http://schemas.openxmlformats.org/spreadsheetml/2006/main">
  <c r="R7" i="11" l="1"/>
  <c r="R8" i="11"/>
  <c r="R9" i="11"/>
  <c r="R10" i="11"/>
  <c r="AL529" i="11"/>
  <c r="H529" i="11"/>
  <c r="R506" i="11"/>
  <c r="R529" i="11" s="1"/>
  <c r="O506" i="11"/>
  <c r="S506" i="11"/>
  <c r="S529" i="11" s="1"/>
  <c r="T506" i="11"/>
  <c r="T529" i="11" s="1"/>
  <c r="U506" i="11"/>
  <c r="U529" i="11" s="1"/>
  <c r="V506" i="11"/>
  <c r="V529" i="11" s="1"/>
  <c r="W506" i="11"/>
  <c r="W529" i="11" s="1"/>
  <c r="X506" i="11"/>
  <c r="X529" i="11" s="1"/>
  <c r="Y506" i="11"/>
  <c r="Y529" i="11" s="1"/>
  <c r="Z506" i="11"/>
  <c r="Z529" i="11" s="1"/>
  <c r="AA506" i="11"/>
  <c r="AA529" i="11" s="1"/>
  <c r="AB506" i="11"/>
  <c r="AB529" i="11" s="1"/>
  <c r="AC506" i="11"/>
  <c r="AC529" i="11" s="1"/>
  <c r="AD506" i="11"/>
  <c r="AD529" i="11" s="1"/>
  <c r="AE506" i="11"/>
  <c r="AE529" i="11" s="1"/>
  <c r="AF506" i="11"/>
  <c r="AF529" i="11" s="1"/>
  <c r="AG506" i="11"/>
  <c r="AG529" i="11" s="1"/>
  <c r="AH506" i="11"/>
  <c r="AH529" i="11" s="1"/>
  <c r="AI506" i="11"/>
  <c r="AI529" i="11" s="1"/>
  <c r="AJ506" i="11"/>
  <c r="AJ529" i="11" s="1"/>
  <c r="AK506" i="11"/>
  <c r="AK529" i="11" s="1"/>
  <c r="AL504" i="11"/>
  <c r="O485" i="11"/>
  <c r="R485" i="11"/>
  <c r="S485" i="11"/>
  <c r="T485" i="11"/>
  <c r="U485" i="11"/>
  <c r="V485" i="11"/>
  <c r="W485" i="11"/>
  <c r="Y485" i="11"/>
  <c r="Z485" i="11"/>
  <c r="AA485" i="11"/>
  <c r="AB485" i="11"/>
  <c r="AC485" i="11"/>
  <c r="AD485" i="11"/>
  <c r="AE485" i="11"/>
  <c r="AF485" i="11"/>
  <c r="AG485" i="11"/>
  <c r="AH485" i="11"/>
  <c r="AI485" i="11"/>
  <c r="AJ485" i="11"/>
  <c r="AK485" i="11"/>
  <c r="O484" i="11"/>
  <c r="R484" i="11"/>
  <c r="S484" i="11"/>
  <c r="T484" i="11"/>
  <c r="U484" i="11"/>
  <c r="V484" i="11"/>
  <c r="W484" i="11"/>
  <c r="Y484" i="11"/>
  <c r="Z484" i="11"/>
  <c r="AA484" i="11"/>
  <c r="AB484" i="11"/>
  <c r="AC484" i="11"/>
  <c r="AD484" i="11"/>
  <c r="AE484" i="11"/>
  <c r="AF484" i="11"/>
  <c r="AG484" i="11"/>
  <c r="AH484" i="11"/>
  <c r="AI484" i="11"/>
  <c r="AJ484" i="11"/>
  <c r="AK484" i="11"/>
  <c r="O483" i="11"/>
  <c r="R483" i="11"/>
  <c r="S483" i="11"/>
  <c r="T483" i="11"/>
  <c r="U483" i="11"/>
  <c r="V483" i="11"/>
  <c r="W483" i="11"/>
  <c r="Y483" i="11"/>
  <c r="Z483" i="11"/>
  <c r="AA483" i="11"/>
  <c r="AB483" i="11"/>
  <c r="AC483" i="11"/>
  <c r="AD483" i="11"/>
  <c r="AE483" i="11"/>
  <c r="AF483" i="11"/>
  <c r="AG483" i="11"/>
  <c r="AH483" i="11"/>
  <c r="AI483" i="11"/>
  <c r="AJ483" i="11"/>
  <c r="AK483" i="11"/>
  <c r="O482" i="11"/>
  <c r="R482" i="11"/>
  <c r="S482" i="11"/>
  <c r="T482" i="11"/>
  <c r="U482" i="11"/>
  <c r="V482" i="11"/>
  <c r="W482" i="11"/>
  <c r="Y482" i="11"/>
  <c r="Z482" i="11"/>
  <c r="AA482" i="11"/>
  <c r="AB482" i="11"/>
  <c r="AC482" i="11"/>
  <c r="AD482" i="11"/>
  <c r="AE482" i="11"/>
  <c r="AF482" i="11"/>
  <c r="AG482" i="11"/>
  <c r="AH482" i="11"/>
  <c r="AI482" i="11"/>
  <c r="AJ482" i="11"/>
  <c r="AK482" i="11"/>
  <c r="F504" i="11"/>
  <c r="H504" i="11"/>
  <c r="X481" i="11"/>
  <c r="O481" i="11"/>
  <c r="R481" i="11"/>
  <c r="S481" i="11"/>
  <c r="S504" i="11" s="1"/>
  <c r="T481" i="11"/>
  <c r="T504" i="11" s="1"/>
  <c r="U481" i="11"/>
  <c r="U504" i="11" s="1"/>
  <c r="V481" i="11"/>
  <c r="W481" i="11"/>
  <c r="W504" i="11" s="1"/>
  <c r="Y481" i="11"/>
  <c r="Y504" i="11" s="1"/>
  <c r="Z481" i="11"/>
  <c r="Z504" i="11" s="1"/>
  <c r="AA481" i="11"/>
  <c r="AB481" i="11"/>
  <c r="AB504" i="11" s="1"/>
  <c r="AC481" i="11"/>
  <c r="AC504" i="11" s="1"/>
  <c r="AD481" i="11"/>
  <c r="AD504" i="11" s="1"/>
  <c r="AE481" i="11"/>
  <c r="AF481" i="11"/>
  <c r="AF504" i="11" s="1"/>
  <c r="AG481" i="11"/>
  <c r="AG504" i="11" s="1"/>
  <c r="AH481" i="11"/>
  <c r="AH504" i="11" s="1"/>
  <c r="AI481" i="11"/>
  <c r="AJ481" i="11"/>
  <c r="AJ504" i="11" s="1"/>
  <c r="AK481" i="11"/>
  <c r="AK504" i="11" s="1"/>
  <c r="AL479" i="11"/>
  <c r="R459" i="11"/>
  <c r="O459" i="11"/>
  <c r="S459" i="11"/>
  <c r="T459" i="11"/>
  <c r="U459" i="11"/>
  <c r="V459" i="11"/>
  <c r="W459" i="11"/>
  <c r="X459" i="11"/>
  <c r="Y459" i="11"/>
  <c r="Z459" i="11"/>
  <c r="AA459" i="11"/>
  <c r="AB459" i="11"/>
  <c r="AC459" i="11"/>
  <c r="AD459" i="11"/>
  <c r="AE459" i="11"/>
  <c r="AF459" i="11"/>
  <c r="AG459" i="11"/>
  <c r="AH459" i="11"/>
  <c r="AI459" i="11"/>
  <c r="AJ459" i="11"/>
  <c r="AK459" i="11"/>
  <c r="R458" i="11"/>
  <c r="O458" i="11"/>
  <c r="S458" i="11"/>
  <c r="T458" i="11"/>
  <c r="U458" i="11"/>
  <c r="V458" i="11"/>
  <c r="W458" i="11"/>
  <c r="X458" i="11"/>
  <c r="Y458" i="11"/>
  <c r="Z458" i="11"/>
  <c r="AA458" i="11"/>
  <c r="AB458" i="11"/>
  <c r="AC458" i="11"/>
  <c r="AD458" i="11"/>
  <c r="AE458" i="11"/>
  <c r="AF458" i="11"/>
  <c r="AG458" i="11"/>
  <c r="AH458" i="11"/>
  <c r="AI458" i="11"/>
  <c r="AJ458" i="11"/>
  <c r="AK458" i="11"/>
  <c r="R457" i="11"/>
  <c r="O457" i="11"/>
  <c r="S457" i="11"/>
  <c r="T457" i="11"/>
  <c r="U457" i="11"/>
  <c r="V457" i="11"/>
  <c r="W457" i="11"/>
  <c r="X457" i="11"/>
  <c r="Y457" i="11"/>
  <c r="Z457" i="11"/>
  <c r="AA457" i="11"/>
  <c r="AB457" i="11"/>
  <c r="AC457" i="11"/>
  <c r="AD457" i="11"/>
  <c r="AE457" i="11"/>
  <c r="AF457" i="11"/>
  <c r="AG457" i="11"/>
  <c r="AH457" i="11"/>
  <c r="AI457" i="11"/>
  <c r="AJ457" i="11"/>
  <c r="AK457" i="11"/>
  <c r="H479" i="11"/>
  <c r="J479" i="11"/>
  <c r="O456" i="11"/>
  <c r="R456" i="11"/>
  <c r="S456" i="11"/>
  <c r="T456" i="11"/>
  <c r="U456" i="11"/>
  <c r="V456" i="11"/>
  <c r="W456" i="11"/>
  <c r="X456" i="11"/>
  <c r="X479" i="11" s="1"/>
  <c r="Y456" i="11"/>
  <c r="Z456" i="11"/>
  <c r="AA456" i="11"/>
  <c r="AB456" i="11"/>
  <c r="AC456" i="11"/>
  <c r="AD456" i="11"/>
  <c r="AE456" i="11"/>
  <c r="AF456" i="11"/>
  <c r="AG456" i="11"/>
  <c r="AH456" i="11"/>
  <c r="AI456" i="11"/>
  <c r="AJ456" i="11"/>
  <c r="AK456" i="11"/>
  <c r="AL454" i="11"/>
  <c r="O433" i="11"/>
  <c r="S433" i="11"/>
  <c r="T433" i="11"/>
  <c r="U433" i="11"/>
  <c r="V433" i="11"/>
  <c r="W433" i="11"/>
  <c r="X433" i="11"/>
  <c r="Y433" i="11"/>
  <c r="Z433" i="11"/>
  <c r="AA433" i="11"/>
  <c r="AB433" i="11"/>
  <c r="AC433" i="11"/>
  <c r="AD433" i="11"/>
  <c r="AE433" i="11"/>
  <c r="AF433" i="11"/>
  <c r="AG433" i="11"/>
  <c r="AH433" i="11"/>
  <c r="AI433" i="11"/>
  <c r="AJ433" i="11"/>
  <c r="AK433" i="11"/>
  <c r="O432" i="11"/>
  <c r="R432" i="11"/>
  <c r="S432" i="11"/>
  <c r="T432" i="11"/>
  <c r="U432" i="11"/>
  <c r="V432" i="11"/>
  <c r="W432" i="11"/>
  <c r="X432" i="11"/>
  <c r="Y432" i="11"/>
  <c r="Z432" i="11"/>
  <c r="AA432" i="11"/>
  <c r="AB432" i="11"/>
  <c r="AC432" i="11"/>
  <c r="AD432" i="11"/>
  <c r="AE432" i="11"/>
  <c r="AF432" i="11"/>
  <c r="AG432" i="11"/>
  <c r="AH432" i="11"/>
  <c r="AI432" i="11"/>
  <c r="AJ432" i="11"/>
  <c r="AK432" i="11"/>
  <c r="R431" i="11"/>
  <c r="O431" i="11"/>
  <c r="S431" i="11"/>
  <c r="T431" i="11"/>
  <c r="U431" i="11"/>
  <c r="V431" i="11"/>
  <c r="V454" i="11" s="1"/>
  <c r="W431" i="11"/>
  <c r="X431" i="11"/>
  <c r="Y431" i="11"/>
  <c r="Y454" i="11" s="1"/>
  <c r="Z431" i="11"/>
  <c r="Z454" i="11" s="1"/>
  <c r="AA431" i="11"/>
  <c r="AB431" i="11"/>
  <c r="AC431" i="11"/>
  <c r="AD431" i="11"/>
  <c r="AD454" i="11" s="1"/>
  <c r="AE431" i="11"/>
  <c r="AF431" i="11"/>
  <c r="AG431" i="11"/>
  <c r="AH431" i="11"/>
  <c r="AH454" i="11" s="1"/>
  <c r="AI431" i="11"/>
  <c r="AJ431" i="11"/>
  <c r="AK431" i="11"/>
  <c r="AL429" i="11"/>
  <c r="R416" i="11"/>
  <c r="O416" i="11"/>
  <c r="S416" i="11"/>
  <c r="T416" i="11"/>
  <c r="U416" i="11"/>
  <c r="V416" i="11"/>
  <c r="W416" i="11"/>
  <c r="X416" i="11"/>
  <c r="Y416" i="11"/>
  <c r="Z416" i="11"/>
  <c r="AA416" i="11"/>
  <c r="AB416" i="11"/>
  <c r="AC416" i="11"/>
  <c r="AD416" i="11"/>
  <c r="AE416" i="11"/>
  <c r="AF416" i="11"/>
  <c r="AG416" i="11"/>
  <c r="AH416" i="11"/>
  <c r="AI416" i="11"/>
  <c r="AJ416" i="11"/>
  <c r="AK416" i="11"/>
  <c r="O415" i="11"/>
  <c r="R415" i="11"/>
  <c r="S415" i="11"/>
  <c r="T415" i="11"/>
  <c r="U415" i="11"/>
  <c r="V415" i="11"/>
  <c r="W415" i="11"/>
  <c r="X415" i="11"/>
  <c r="Y415" i="11"/>
  <c r="Z415" i="11"/>
  <c r="AA415" i="11"/>
  <c r="AB415" i="11"/>
  <c r="AC415" i="11"/>
  <c r="AD415" i="11"/>
  <c r="AE415" i="11"/>
  <c r="AF415" i="11"/>
  <c r="AG415" i="11"/>
  <c r="AH415" i="11"/>
  <c r="AI415" i="11"/>
  <c r="AJ415" i="11"/>
  <c r="AK415" i="11"/>
  <c r="O414" i="11"/>
  <c r="S414" i="11"/>
  <c r="T414" i="11"/>
  <c r="U414" i="11"/>
  <c r="V414" i="11"/>
  <c r="W414" i="11"/>
  <c r="X414" i="11"/>
  <c r="Y414" i="11"/>
  <c r="Z414" i="11"/>
  <c r="AA414" i="11"/>
  <c r="AB414" i="11"/>
  <c r="AC414" i="11"/>
  <c r="AD414" i="11"/>
  <c r="AE414" i="11"/>
  <c r="AF414" i="11"/>
  <c r="AG414" i="11"/>
  <c r="AH414" i="11"/>
  <c r="AI414" i="11"/>
  <c r="AJ414" i="11"/>
  <c r="AK414" i="11"/>
  <c r="R413" i="11"/>
  <c r="O413" i="11"/>
  <c r="S413" i="11"/>
  <c r="T413" i="11"/>
  <c r="U413" i="11"/>
  <c r="V413" i="11"/>
  <c r="W413" i="11"/>
  <c r="X413" i="11"/>
  <c r="Y413" i="11"/>
  <c r="Z413" i="11"/>
  <c r="AA413" i="11"/>
  <c r="AB413" i="11"/>
  <c r="AC413" i="11"/>
  <c r="AD413" i="11"/>
  <c r="AE413" i="11"/>
  <c r="AF413" i="11"/>
  <c r="AG413" i="11"/>
  <c r="AH413" i="11"/>
  <c r="AI413" i="11"/>
  <c r="AJ413" i="11"/>
  <c r="AK413" i="11"/>
  <c r="O412" i="11"/>
  <c r="S412" i="11"/>
  <c r="T412" i="11"/>
  <c r="U412" i="11"/>
  <c r="V412" i="11"/>
  <c r="W412" i="11"/>
  <c r="X412" i="11"/>
  <c r="Y412" i="11"/>
  <c r="Z412" i="11"/>
  <c r="AA412" i="11"/>
  <c r="AB412" i="11"/>
  <c r="AC412" i="11"/>
  <c r="AD412" i="11"/>
  <c r="AE412" i="11"/>
  <c r="AF412" i="11"/>
  <c r="AG412" i="11"/>
  <c r="AH412" i="11"/>
  <c r="AI412" i="11"/>
  <c r="AJ412" i="11"/>
  <c r="AK412" i="11"/>
  <c r="O411" i="11"/>
  <c r="S411" i="11"/>
  <c r="T411" i="11"/>
  <c r="U411" i="11"/>
  <c r="V411" i="11"/>
  <c r="W411" i="11"/>
  <c r="X411" i="11"/>
  <c r="Y411" i="11"/>
  <c r="Z411" i="11"/>
  <c r="AA411" i="11"/>
  <c r="AB411" i="11"/>
  <c r="AC411" i="11"/>
  <c r="AD411" i="11"/>
  <c r="AE411" i="11"/>
  <c r="AF411" i="11"/>
  <c r="AG411" i="11"/>
  <c r="AH411" i="11"/>
  <c r="AI411" i="11"/>
  <c r="AJ411" i="11"/>
  <c r="AK411" i="11"/>
  <c r="O410" i="11"/>
  <c r="S410" i="11"/>
  <c r="T410" i="11"/>
  <c r="U410" i="11"/>
  <c r="V410" i="11"/>
  <c r="W410" i="11"/>
  <c r="X410" i="11"/>
  <c r="Y410" i="11"/>
  <c r="Z410" i="11"/>
  <c r="AA410" i="11"/>
  <c r="AB410" i="11"/>
  <c r="AC410" i="11"/>
  <c r="AD410" i="11"/>
  <c r="AE410" i="11"/>
  <c r="AF410" i="11"/>
  <c r="AG410" i="11"/>
  <c r="AH410" i="11"/>
  <c r="AI410" i="11"/>
  <c r="AJ410" i="11"/>
  <c r="AK410" i="11"/>
  <c r="O409" i="11"/>
  <c r="S409" i="11"/>
  <c r="T409" i="11"/>
  <c r="U409" i="11"/>
  <c r="V409" i="11"/>
  <c r="W409" i="11"/>
  <c r="X409" i="11"/>
  <c r="Y409" i="11"/>
  <c r="Z409" i="11"/>
  <c r="AA409" i="11"/>
  <c r="AB409" i="11"/>
  <c r="AC409" i="11"/>
  <c r="AD409" i="11"/>
  <c r="AE409" i="11"/>
  <c r="AF409" i="11"/>
  <c r="AG409" i="11"/>
  <c r="AH409" i="11"/>
  <c r="AI409" i="11"/>
  <c r="AJ409" i="11"/>
  <c r="AK409" i="11"/>
  <c r="O408" i="11"/>
  <c r="S408" i="11"/>
  <c r="T408" i="11"/>
  <c r="U408" i="11"/>
  <c r="V408" i="11"/>
  <c r="W408" i="11"/>
  <c r="X408" i="11"/>
  <c r="Y408" i="11"/>
  <c r="Z408" i="11"/>
  <c r="AA408" i="11"/>
  <c r="AB408" i="11"/>
  <c r="AC408" i="11"/>
  <c r="AD408" i="11"/>
  <c r="AE408" i="11"/>
  <c r="AF408" i="11"/>
  <c r="AG408" i="11"/>
  <c r="AH408" i="11"/>
  <c r="AI408" i="11"/>
  <c r="AJ408" i="11"/>
  <c r="AK408" i="11"/>
  <c r="O407" i="11"/>
  <c r="S407" i="11"/>
  <c r="T407" i="11"/>
  <c r="U407" i="11"/>
  <c r="V407" i="11"/>
  <c r="W407" i="11"/>
  <c r="X407" i="11"/>
  <c r="Y407" i="11"/>
  <c r="Z407" i="11"/>
  <c r="AA407" i="11"/>
  <c r="AB407" i="11"/>
  <c r="AC407" i="11"/>
  <c r="AD407" i="11"/>
  <c r="AE407" i="11"/>
  <c r="AF407" i="11"/>
  <c r="AG407" i="11"/>
  <c r="AH407" i="11"/>
  <c r="AI407" i="11"/>
  <c r="AJ407" i="11"/>
  <c r="AK407" i="11"/>
  <c r="O406" i="11"/>
  <c r="S406" i="11"/>
  <c r="S429" i="11" s="1"/>
  <c r="T406" i="11"/>
  <c r="U406" i="11"/>
  <c r="V406" i="11"/>
  <c r="V429" i="11" s="1"/>
  <c r="W406" i="11"/>
  <c r="W429" i="11" s="1"/>
  <c r="X406" i="11"/>
  <c r="Y406" i="11"/>
  <c r="Z406" i="11"/>
  <c r="Z429" i="11" s="1"/>
  <c r="AA406" i="11"/>
  <c r="AA429" i="11" s="1"/>
  <c r="AB406" i="11"/>
  <c r="AC406" i="11"/>
  <c r="AD406" i="11"/>
  <c r="AD429" i="11" s="1"/>
  <c r="AE406" i="11"/>
  <c r="AE429" i="11" s="1"/>
  <c r="AF406" i="11"/>
  <c r="AG406" i="11"/>
  <c r="AH406" i="11"/>
  <c r="AH429" i="11" s="1"/>
  <c r="AI406" i="11"/>
  <c r="AI429" i="11" s="1"/>
  <c r="AJ406" i="11"/>
  <c r="AK406" i="11"/>
  <c r="AL404" i="11"/>
  <c r="O382" i="11"/>
  <c r="S382" i="11"/>
  <c r="T382" i="11"/>
  <c r="U382" i="11"/>
  <c r="V382" i="11"/>
  <c r="W382" i="11"/>
  <c r="X382" i="11"/>
  <c r="Y382" i="11"/>
  <c r="Z382" i="11"/>
  <c r="AA382" i="11"/>
  <c r="AB382" i="11"/>
  <c r="AC382" i="11"/>
  <c r="AD382" i="11"/>
  <c r="AE382" i="11"/>
  <c r="AF382" i="11"/>
  <c r="AG382" i="11"/>
  <c r="AH382" i="11"/>
  <c r="AI382" i="11"/>
  <c r="AJ382" i="11"/>
  <c r="AK382" i="11"/>
  <c r="O381" i="11"/>
  <c r="S381" i="11"/>
  <c r="S404" i="11" s="1"/>
  <c r="T381" i="11"/>
  <c r="T404" i="11" s="1"/>
  <c r="U381" i="11"/>
  <c r="U404" i="11" s="1"/>
  <c r="V381" i="11"/>
  <c r="V404" i="11" s="1"/>
  <c r="W381" i="11"/>
  <c r="W404" i="11" s="1"/>
  <c r="X381" i="11"/>
  <c r="X404" i="11" s="1"/>
  <c r="Y381" i="11"/>
  <c r="Y404" i="11" s="1"/>
  <c r="Z381" i="11"/>
  <c r="Z404" i="11" s="1"/>
  <c r="AA381" i="11"/>
  <c r="AA404" i="11" s="1"/>
  <c r="AB381" i="11"/>
  <c r="AB404" i="11" s="1"/>
  <c r="AC381" i="11"/>
  <c r="AC404" i="11" s="1"/>
  <c r="AD381" i="11"/>
  <c r="AD404" i="11" s="1"/>
  <c r="AE381" i="11"/>
  <c r="AE404" i="11" s="1"/>
  <c r="AF381" i="11"/>
  <c r="AF404" i="11" s="1"/>
  <c r="AG381" i="11"/>
  <c r="AG404" i="11" s="1"/>
  <c r="AH381" i="11"/>
  <c r="AH404" i="11" s="1"/>
  <c r="AI381" i="11"/>
  <c r="AI404" i="11" s="1"/>
  <c r="AJ381" i="11"/>
  <c r="AJ404" i="11" s="1"/>
  <c r="AK381" i="11"/>
  <c r="AK404" i="11" s="1"/>
  <c r="AL379" i="11"/>
  <c r="O361" i="11"/>
  <c r="S361" i="11"/>
  <c r="T361" i="11"/>
  <c r="U361" i="11"/>
  <c r="V361" i="11"/>
  <c r="W361" i="11"/>
  <c r="X361" i="11"/>
  <c r="Y361" i="11"/>
  <c r="Z361" i="11"/>
  <c r="AA361" i="11"/>
  <c r="AB361" i="11"/>
  <c r="AC361" i="11"/>
  <c r="AD361" i="11"/>
  <c r="AE361" i="11"/>
  <c r="AF361" i="11"/>
  <c r="AG361" i="11"/>
  <c r="AH361" i="11"/>
  <c r="AI361" i="11"/>
  <c r="AJ361" i="11"/>
  <c r="AK361" i="11"/>
  <c r="O360" i="11"/>
  <c r="S360" i="11"/>
  <c r="T360" i="11"/>
  <c r="U360" i="11"/>
  <c r="V360" i="11"/>
  <c r="W360" i="11"/>
  <c r="X360" i="11"/>
  <c r="Y360" i="11"/>
  <c r="Z360" i="11"/>
  <c r="AA360" i="11"/>
  <c r="AB360" i="11"/>
  <c r="AC360" i="11"/>
  <c r="AD360" i="11"/>
  <c r="AE360" i="11"/>
  <c r="AF360" i="11"/>
  <c r="AG360" i="11"/>
  <c r="AH360" i="11"/>
  <c r="AI360" i="11"/>
  <c r="AJ360" i="11"/>
  <c r="AK360" i="11"/>
  <c r="O359" i="11"/>
  <c r="S359" i="11"/>
  <c r="T359" i="11"/>
  <c r="U359" i="11"/>
  <c r="V359" i="11"/>
  <c r="W359" i="11"/>
  <c r="X359" i="11"/>
  <c r="Y359" i="11"/>
  <c r="Z359" i="11"/>
  <c r="AA359" i="11"/>
  <c r="AB359" i="11"/>
  <c r="AC359" i="11"/>
  <c r="AD359" i="11"/>
  <c r="AE359" i="11"/>
  <c r="AF359" i="11"/>
  <c r="AG359" i="11"/>
  <c r="AH359" i="11"/>
  <c r="AI359" i="11"/>
  <c r="AJ359" i="11"/>
  <c r="AK359" i="11"/>
  <c r="O358" i="11"/>
  <c r="S358" i="11"/>
  <c r="T358" i="11"/>
  <c r="U358" i="11"/>
  <c r="V358" i="11"/>
  <c r="W358" i="11"/>
  <c r="X358" i="11"/>
  <c r="Y358" i="11"/>
  <c r="Z358" i="11"/>
  <c r="AA358" i="11"/>
  <c r="AB358" i="11"/>
  <c r="AC358" i="11"/>
  <c r="AD358" i="11"/>
  <c r="AE358" i="11"/>
  <c r="AF358" i="11"/>
  <c r="AG358" i="11"/>
  <c r="AH358" i="11"/>
  <c r="AI358" i="11"/>
  <c r="AJ358" i="11"/>
  <c r="AK358" i="11"/>
  <c r="R357" i="11"/>
  <c r="O357" i="11"/>
  <c r="S357" i="11"/>
  <c r="T357" i="11"/>
  <c r="U357" i="11"/>
  <c r="V357" i="11"/>
  <c r="W357" i="11"/>
  <c r="X357" i="11"/>
  <c r="Y357" i="11"/>
  <c r="Z357" i="11"/>
  <c r="AA357" i="11"/>
  <c r="AB357" i="11"/>
  <c r="AC357" i="11"/>
  <c r="AD357" i="11"/>
  <c r="AE357" i="11"/>
  <c r="AF357" i="11"/>
  <c r="AG357" i="11"/>
  <c r="AH357" i="11"/>
  <c r="AI357" i="11"/>
  <c r="AJ357" i="11"/>
  <c r="AK357" i="11"/>
  <c r="R356" i="11"/>
  <c r="O356" i="11"/>
  <c r="S356" i="11"/>
  <c r="S379" i="11" s="1"/>
  <c r="T356" i="11"/>
  <c r="U356" i="11"/>
  <c r="V356" i="11"/>
  <c r="V379" i="11" s="1"/>
  <c r="W356" i="11"/>
  <c r="W379" i="11" s="1"/>
  <c r="X356" i="11"/>
  <c r="Y356" i="11"/>
  <c r="Z356" i="11"/>
  <c r="Z379" i="11" s="1"/>
  <c r="AA356" i="11"/>
  <c r="AB356" i="11"/>
  <c r="AC356" i="11"/>
  <c r="AD356" i="11"/>
  <c r="AD379" i="11" s="1"/>
  <c r="AE356" i="11"/>
  <c r="AF356" i="11"/>
  <c r="AG356" i="11"/>
  <c r="AH356" i="11"/>
  <c r="AH379" i="11" s="1"/>
  <c r="AI356" i="11"/>
  <c r="AJ356" i="11"/>
  <c r="AK356" i="11"/>
  <c r="AL354" i="11"/>
  <c r="R345" i="11"/>
  <c r="O345" i="11"/>
  <c r="S345" i="11"/>
  <c r="T345" i="11"/>
  <c r="U345" i="11"/>
  <c r="V345" i="11"/>
  <c r="W345" i="11"/>
  <c r="X345" i="11"/>
  <c r="Y345" i="11"/>
  <c r="Z345" i="11"/>
  <c r="AA345" i="11"/>
  <c r="AB345" i="11"/>
  <c r="AC345" i="11"/>
  <c r="AD345" i="11"/>
  <c r="AE345" i="11"/>
  <c r="AF345" i="11"/>
  <c r="AG345" i="11"/>
  <c r="AH345" i="11"/>
  <c r="AI345" i="11"/>
  <c r="AJ345" i="11"/>
  <c r="AK345" i="11"/>
  <c r="O344" i="11"/>
  <c r="S344" i="11"/>
  <c r="T344" i="11"/>
  <c r="U344" i="11"/>
  <c r="V344" i="11"/>
  <c r="W344" i="11"/>
  <c r="X344" i="11"/>
  <c r="Y344" i="11"/>
  <c r="Z344" i="11"/>
  <c r="AA344" i="11"/>
  <c r="AB344" i="11"/>
  <c r="AC344" i="11"/>
  <c r="AD344" i="11"/>
  <c r="AE344" i="11"/>
  <c r="AF344" i="11"/>
  <c r="AG344" i="11"/>
  <c r="AH344" i="11"/>
  <c r="AI344" i="11"/>
  <c r="AJ344" i="11"/>
  <c r="AK344" i="11"/>
  <c r="O343" i="11"/>
  <c r="S343" i="11"/>
  <c r="T343" i="11"/>
  <c r="U343" i="11"/>
  <c r="V343" i="11"/>
  <c r="W343" i="11"/>
  <c r="X343" i="11"/>
  <c r="Y343" i="11"/>
  <c r="Z343" i="11"/>
  <c r="AA343" i="11"/>
  <c r="AB343" i="11"/>
  <c r="AC343" i="11"/>
  <c r="AD343" i="11"/>
  <c r="AE343" i="11"/>
  <c r="AF343" i="11"/>
  <c r="AG343" i="11"/>
  <c r="AH343" i="11"/>
  <c r="AI343" i="11"/>
  <c r="AJ343" i="11"/>
  <c r="AK343" i="11"/>
  <c r="O342" i="11"/>
  <c r="R342" i="11"/>
  <c r="S342" i="11"/>
  <c r="T342" i="11"/>
  <c r="U342" i="11"/>
  <c r="V342" i="11"/>
  <c r="W342" i="11"/>
  <c r="X342" i="11"/>
  <c r="Y342" i="11"/>
  <c r="Z342" i="11"/>
  <c r="AA342" i="11"/>
  <c r="AB342" i="11"/>
  <c r="AC342" i="11"/>
  <c r="AD342" i="11"/>
  <c r="AE342" i="11"/>
  <c r="AF342" i="11"/>
  <c r="AG342" i="11"/>
  <c r="AH342" i="11"/>
  <c r="AI342" i="11"/>
  <c r="AJ342" i="11"/>
  <c r="AK342" i="11"/>
  <c r="O341" i="11"/>
  <c r="S341" i="11"/>
  <c r="T341" i="11"/>
  <c r="U341" i="11"/>
  <c r="V341" i="11"/>
  <c r="W341" i="11"/>
  <c r="X341" i="11"/>
  <c r="Y341" i="11"/>
  <c r="Z341" i="11"/>
  <c r="AA341" i="11"/>
  <c r="AB341" i="11"/>
  <c r="AC341" i="11"/>
  <c r="AD341" i="11"/>
  <c r="AE341" i="11"/>
  <c r="AF341" i="11"/>
  <c r="AG341" i="11"/>
  <c r="AH341" i="11"/>
  <c r="AI341" i="11"/>
  <c r="AJ341" i="11"/>
  <c r="AK341" i="11"/>
  <c r="R340" i="11"/>
  <c r="O340" i="11"/>
  <c r="S340" i="11"/>
  <c r="T340" i="11"/>
  <c r="U340" i="11"/>
  <c r="V340" i="11"/>
  <c r="W340" i="11"/>
  <c r="X340" i="11"/>
  <c r="Y340" i="11"/>
  <c r="Z340" i="11"/>
  <c r="AA340" i="11"/>
  <c r="AB340" i="11"/>
  <c r="AC340" i="11"/>
  <c r="AD340" i="11"/>
  <c r="AE340" i="11"/>
  <c r="AF340" i="11"/>
  <c r="AG340" i="11"/>
  <c r="AH340" i="11"/>
  <c r="AI340" i="11"/>
  <c r="AJ340" i="11"/>
  <c r="AK340" i="11"/>
  <c r="O339" i="11"/>
  <c r="S339" i="11"/>
  <c r="T339" i="11"/>
  <c r="U339" i="11"/>
  <c r="V339" i="11"/>
  <c r="W339" i="11"/>
  <c r="X339" i="11"/>
  <c r="Y339" i="11"/>
  <c r="Z339" i="11"/>
  <c r="AA339" i="11"/>
  <c r="AB339" i="11"/>
  <c r="AC339" i="11"/>
  <c r="AD339" i="11"/>
  <c r="AE339" i="11"/>
  <c r="AF339" i="11"/>
  <c r="AG339" i="11"/>
  <c r="AH339" i="11"/>
  <c r="AI339" i="11"/>
  <c r="AJ339" i="11"/>
  <c r="AK339" i="11"/>
  <c r="O338" i="11"/>
  <c r="R338" i="11"/>
  <c r="S338" i="11"/>
  <c r="T338" i="11"/>
  <c r="U338" i="11"/>
  <c r="V338" i="11"/>
  <c r="W338" i="11"/>
  <c r="X338" i="11"/>
  <c r="Y338" i="11"/>
  <c r="Z338" i="11"/>
  <c r="AA338" i="11"/>
  <c r="AB338" i="11"/>
  <c r="AC338" i="11"/>
  <c r="AD338" i="11"/>
  <c r="AE338" i="11"/>
  <c r="AF338" i="11"/>
  <c r="AG338" i="11"/>
  <c r="AH338" i="11"/>
  <c r="AI338" i="11"/>
  <c r="AJ338" i="11"/>
  <c r="AK338" i="11"/>
  <c r="O337" i="11"/>
  <c r="S337" i="11"/>
  <c r="T337" i="11"/>
  <c r="U337" i="11"/>
  <c r="V337" i="11"/>
  <c r="W337" i="11"/>
  <c r="X337" i="11"/>
  <c r="Y337" i="11"/>
  <c r="Z337" i="11"/>
  <c r="AA337" i="11"/>
  <c r="AB337" i="11"/>
  <c r="AC337" i="11"/>
  <c r="AD337" i="11"/>
  <c r="AE337" i="11"/>
  <c r="AF337" i="11"/>
  <c r="AG337" i="11"/>
  <c r="AH337" i="11"/>
  <c r="AI337" i="11"/>
  <c r="AJ337" i="11"/>
  <c r="AK337" i="11"/>
  <c r="O336" i="11"/>
  <c r="S336" i="11"/>
  <c r="T336" i="11"/>
  <c r="U336" i="11"/>
  <c r="V336" i="11"/>
  <c r="W336" i="11"/>
  <c r="X336" i="11"/>
  <c r="Y336" i="11"/>
  <c r="Z336" i="11"/>
  <c r="AA336" i="11"/>
  <c r="AB336" i="11"/>
  <c r="AC336" i="11"/>
  <c r="AD336" i="11"/>
  <c r="AE336" i="11"/>
  <c r="AF336" i="11"/>
  <c r="AG336" i="11"/>
  <c r="AH336" i="11"/>
  <c r="AI336" i="11"/>
  <c r="AJ336" i="11"/>
  <c r="AK336" i="11"/>
  <c r="O335" i="11"/>
  <c r="S335" i="11"/>
  <c r="T335" i="11"/>
  <c r="U335" i="11"/>
  <c r="V335" i="11"/>
  <c r="W335" i="11"/>
  <c r="X335" i="11"/>
  <c r="Y335" i="11"/>
  <c r="Z335" i="11"/>
  <c r="AA335" i="11"/>
  <c r="AB335" i="11"/>
  <c r="AC335" i="11"/>
  <c r="AD335" i="11"/>
  <c r="AE335" i="11"/>
  <c r="AF335" i="11"/>
  <c r="AG335" i="11"/>
  <c r="AH335" i="11"/>
  <c r="AI335" i="11"/>
  <c r="AJ335" i="11"/>
  <c r="AK335" i="11"/>
  <c r="O334" i="11"/>
  <c r="S334" i="11"/>
  <c r="T334" i="11"/>
  <c r="U334" i="11"/>
  <c r="V334" i="11"/>
  <c r="W334" i="11"/>
  <c r="X334" i="11"/>
  <c r="Y334" i="11"/>
  <c r="Z334" i="11"/>
  <c r="AA334" i="11"/>
  <c r="AB334" i="11"/>
  <c r="AC334" i="11"/>
  <c r="AD334" i="11"/>
  <c r="AE334" i="11"/>
  <c r="AF334" i="11"/>
  <c r="AG334" i="11"/>
  <c r="AH334" i="11"/>
  <c r="AI334" i="11"/>
  <c r="AJ334" i="11"/>
  <c r="AK334" i="11"/>
  <c r="O333" i="11"/>
  <c r="S333" i="11"/>
  <c r="T333" i="11"/>
  <c r="U333" i="11"/>
  <c r="V333" i="11"/>
  <c r="W333" i="11"/>
  <c r="X333" i="11"/>
  <c r="Y333" i="11"/>
  <c r="Z333" i="11"/>
  <c r="AA333" i="11"/>
  <c r="AB333" i="11"/>
  <c r="AC333" i="11"/>
  <c r="AD333" i="11"/>
  <c r="AE333" i="11"/>
  <c r="AF333" i="11"/>
  <c r="AG333" i="11"/>
  <c r="AH333" i="11"/>
  <c r="AI333" i="11"/>
  <c r="AJ333" i="11"/>
  <c r="AK333" i="11"/>
  <c r="O332" i="11"/>
  <c r="S332" i="11"/>
  <c r="T332" i="11"/>
  <c r="U332" i="11"/>
  <c r="V332" i="11"/>
  <c r="W332" i="11"/>
  <c r="X332" i="11"/>
  <c r="Y332" i="11"/>
  <c r="Z332" i="11"/>
  <c r="AA332" i="11"/>
  <c r="AB332" i="11"/>
  <c r="AC332" i="11"/>
  <c r="AD332" i="11"/>
  <c r="AE332" i="11"/>
  <c r="AF332" i="11"/>
  <c r="AG332" i="11"/>
  <c r="AH332" i="11"/>
  <c r="AI332" i="11"/>
  <c r="AJ332" i="11"/>
  <c r="AK332" i="11"/>
  <c r="O331" i="11"/>
  <c r="S331" i="11"/>
  <c r="T331" i="11"/>
  <c r="T354" i="11" s="1"/>
  <c r="U331" i="11"/>
  <c r="V331" i="11"/>
  <c r="W331" i="11"/>
  <c r="X331" i="11"/>
  <c r="X354" i="11" s="1"/>
  <c r="Y331" i="11"/>
  <c r="Z331" i="11"/>
  <c r="AA331" i="11"/>
  <c r="AB331" i="11"/>
  <c r="AB354" i="11" s="1"/>
  <c r="AC331" i="11"/>
  <c r="AD331" i="11"/>
  <c r="AE331" i="11"/>
  <c r="AF331" i="11"/>
  <c r="AF354" i="11" s="1"/>
  <c r="AG331" i="11"/>
  <c r="AH331" i="11"/>
  <c r="AI331" i="11"/>
  <c r="AJ331" i="11"/>
  <c r="AJ354" i="11" s="1"/>
  <c r="AK331" i="11"/>
  <c r="AL329" i="11"/>
  <c r="O309" i="11"/>
  <c r="S309" i="11"/>
  <c r="T309" i="11"/>
  <c r="U309" i="11"/>
  <c r="V309" i="11"/>
  <c r="W309" i="11"/>
  <c r="X309" i="11"/>
  <c r="Y309" i="11"/>
  <c r="Z309" i="11"/>
  <c r="AA309" i="11"/>
  <c r="AB309" i="11"/>
  <c r="AC309" i="11"/>
  <c r="AD309" i="11"/>
  <c r="AE309" i="11"/>
  <c r="AF309" i="11"/>
  <c r="AG309" i="11"/>
  <c r="AH309" i="11"/>
  <c r="AI309" i="11"/>
  <c r="AJ309" i="11"/>
  <c r="AK309" i="11"/>
  <c r="O308" i="11"/>
  <c r="S308" i="11"/>
  <c r="T308" i="11"/>
  <c r="U308" i="11"/>
  <c r="V308" i="11"/>
  <c r="W308" i="11"/>
  <c r="X308" i="11"/>
  <c r="Y308" i="11"/>
  <c r="Z308" i="11"/>
  <c r="AA308" i="11"/>
  <c r="AB308" i="11"/>
  <c r="AC308" i="11"/>
  <c r="AD308" i="11"/>
  <c r="AE308" i="11"/>
  <c r="AF308" i="11"/>
  <c r="AG308" i="11"/>
  <c r="AH308" i="11"/>
  <c r="AI308" i="11"/>
  <c r="AJ308" i="11"/>
  <c r="AK308" i="11"/>
  <c r="O307" i="11"/>
  <c r="S307" i="11"/>
  <c r="T307" i="11"/>
  <c r="U307" i="11"/>
  <c r="V307" i="11"/>
  <c r="W307" i="11"/>
  <c r="X307" i="11"/>
  <c r="Y307" i="11"/>
  <c r="Z307" i="11"/>
  <c r="AA307" i="11"/>
  <c r="AB307" i="11"/>
  <c r="AC307" i="11"/>
  <c r="AD307" i="11"/>
  <c r="AE307" i="11"/>
  <c r="AF307" i="11"/>
  <c r="AG307" i="11"/>
  <c r="AH307" i="11"/>
  <c r="AI307" i="11"/>
  <c r="AJ307" i="11"/>
  <c r="AK307" i="11"/>
  <c r="O306" i="11"/>
  <c r="S306" i="11"/>
  <c r="S329" i="11" s="1"/>
  <c r="T306" i="11"/>
  <c r="T329" i="11" s="1"/>
  <c r="U306" i="11"/>
  <c r="U329" i="11" s="1"/>
  <c r="V306" i="11"/>
  <c r="V329" i="11" s="1"/>
  <c r="W306" i="11"/>
  <c r="W329" i="11" s="1"/>
  <c r="X306" i="11"/>
  <c r="X329" i="11" s="1"/>
  <c r="Y306" i="11"/>
  <c r="Y329" i="11" s="1"/>
  <c r="Z306" i="11"/>
  <c r="Z329" i="11" s="1"/>
  <c r="AA306" i="11"/>
  <c r="AA329" i="11" s="1"/>
  <c r="AB306" i="11"/>
  <c r="AB329" i="11" s="1"/>
  <c r="AC306" i="11"/>
  <c r="AC329" i="11" s="1"/>
  <c r="AD306" i="11"/>
  <c r="AD329" i="11" s="1"/>
  <c r="AE306" i="11"/>
  <c r="AE329" i="11" s="1"/>
  <c r="AF306" i="11"/>
  <c r="AF329" i="11" s="1"/>
  <c r="AG306" i="11"/>
  <c r="AG329" i="11" s="1"/>
  <c r="AH306" i="11"/>
  <c r="AH329" i="11" s="1"/>
  <c r="AI306" i="11"/>
  <c r="AI329" i="11" s="1"/>
  <c r="AJ306" i="11"/>
  <c r="AJ329" i="11" s="1"/>
  <c r="AK306" i="11"/>
  <c r="AK329" i="11" s="1"/>
  <c r="AL304" i="11"/>
  <c r="R288" i="11"/>
  <c r="O288" i="11"/>
  <c r="S288" i="11"/>
  <c r="T288" i="11"/>
  <c r="U288" i="11"/>
  <c r="V288" i="11"/>
  <c r="W288" i="11"/>
  <c r="X288" i="11"/>
  <c r="Y288" i="11"/>
  <c r="Z288" i="11"/>
  <c r="AA288" i="11"/>
  <c r="AB288" i="11"/>
  <c r="AC288" i="11"/>
  <c r="AD288" i="11"/>
  <c r="AE288" i="11"/>
  <c r="AF288" i="11"/>
  <c r="AG288" i="11"/>
  <c r="AH288" i="11"/>
  <c r="AI288" i="11"/>
  <c r="AJ288" i="11"/>
  <c r="AK288" i="11"/>
  <c r="O287" i="11"/>
  <c r="S287" i="11"/>
  <c r="T287" i="11"/>
  <c r="U287" i="11"/>
  <c r="V287" i="11"/>
  <c r="W287" i="11"/>
  <c r="X287" i="11"/>
  <c r="Y287" i="11"/>
  <c r="Z287" i="11"/>
  <c r="AA287" i="11"/>
  <c r="AB287" i="11"/>
  <c r="AC287" i="11"/>
  <c r="AD287" i="11"/>
  <c r="AE287" i="11"/>
  <c r="AF287" i="11"/>
  <c r="AG287" i="11"/>
  <c r="AH287" i="11"/>
  <c r="AI287" i="11"/>
  <c r="AJ287" i="11"/>
  <c r="AK287" i="11"/>
  <c r="O286" i="11"/>
  <c r="S286" i="11"/>
  <c r="T286" i="11"/>
  <c r="U286" i="11"/>
  <c r="V286" i="11"/>
  <c r="W286" i="11"/>
  <c r="X286" i="11"/>
  <c r="Y286" i="11"/>
  <c r="Z286" i="11"/>
  <c r="AA286" i="11"/>
  <c r="AB286" i="11"/>
  <c r="AC286" i="11"/>
  <c r="AD286" i="11"/>
  <c r="AE286" i="11"/>
  <c r="AF286" i="11"/>
  <c r="AG286" i="11"/>
  <c r="AH286" i="11"/>
  <c r="AI286" i="11"/>
  <c r="AJ286" i="11"/>
  <c r="AK286" i="11"/>
  <c r="O285" i="11"/>
  <c r="S285" i="11"/>
  <c r="T285" i="11"/>
  <c r="U285" i="11"/>
  <c r="V285" i="11"/>
  <c r="W285" i="11"/>
  <c r="X285" i="11"/>
  <c r="Y285" i="11"/>
  <c r="Z285" i="11"/>
  <c r="AA285" i="11"/>
  <c r="AB285" i="11"/>
  <c r="AC285" i="11"/>
  <c r="AD285" i="11"/>
  <c r="AE285" i="11"/>
  <c r="AF285" i="11"/>
  <c r="AG285" i="11"/>
  <c r="AH285" i="11"/>
  <c r="AI285" i="11"/>
  <c r="AJ285" i="11"/>
  <c r="AK285" i="11"/>
  <c r="O284" i="11"/>
  <c r="S284" i="11"/>
  <c r="T284" i="11"/>
  <c r="U284" i="11"/>
  <c r="V284" i="11"/>
  <c r="W284" i="11"/>
  <c r="X284" i="11"/>
  <c r="Y284" i="11"/>
  <c r="Z284" i="11"/>
  <c r="AA284" i="11"/>
  <c r="AB284" i="11"/>
  <c r="AC284" i="11"/>
  <c r="AD284" i="11"/>
  <c r="AE284" i="11"/>
  <c r="AF284" i="11"/>
  <c r="AG284" i="11"/>
  <c r="AH284" i="11"/>
  <c r="AI284" i="11"/>
  <c r="AJ284" i="11"/>
  <c r="AK284" i="11"/>
  <c r="O283" i="11"/>
  <c r="S283" i="11"/>
  <c r="T283" i="11"/>
  <c r="U283" i="11"/>
  <c r="V283" i="11"/>
  <c r="W283" i="11"/>
  <c r="X283" i="11"/>
  <c r="Y283" i="11"/>
  <c r="Z283" i="11"/>
  <c r="AA283" i="11"/>
  <c r="AB283" i="11"/>
  <c r="AC283" i="11"/>
  <c r="AD283" i="11"/>
  <c r="AE283" i="11"/>
  <c r="AF283" i="11"/>
  <c r="AG283" i="11"/>
  <c r="AH283" i="11"/>
  <c r="AI283" i="11"/>
  <c r="AJ283" i="11"/>
  <c r="AK283" i="11"/>
  <c r="O282" i="11"/>
  <c r="S282" i="11"/>
  <c r="T282" i="11"/>
  <c r="U282" i="11"/>
  <c r="V282" i="11"/>
  <c r="W282" i="11"/>
  <c r="X282" i="11"/>
  <c r="Y282" i="11"/>
  <c r="Z282" i="11"/>
  <c r="AA282" i="11"/>
  <c r="AB282" i="11"/>
  <c r="AC282" i="11"/>
  <c r="AD282" i="11"/>
  <c r="AE282" i="11"/>
  <c r="AF282" i="11"/>
  <c r="AG282" i="11"/>
  <c r="AH282" i="11"/>
  <c r="AI282" i="11"/>
  <c r="AJ282" i="11"/>
  <c r="AK282" i="11"/>
  <c r="O281" i="11"/>
  <c r="S281" i="11"/>
  <c r="S304" i="11" s="1"/>
  <c r="T281" i="11"/>
  <c r="T304" i="11" s="1"/>
  <c r="U281" i="11"/>
  <c r="U304" i="11" s="1"/>
  <c r="V281" i="11"/>
  <c r="W281" i="11"/>
  <c r="W304" i="11" s="1"/>
  <c r="X281" i="11"/>
  <c r="X304" i="11" s="1"/>
  <c r="Y281" i="11"/>
  <c r="Y304" i="11" s="1"/>
  <c r="Z281" i="11"/>
  <c r="AA281" i="11"/>
  <c r="AA304" i="11" s="1"/>
  <c r="AB281" i="11"/>
  <c r="AB304" i="11" s="1"/>
  <c r="AC281" i="11"/>
  <c r="AC304" i="11" s="1"/>
  <c r="AD281" i="11"/>
  <c r="AE281" i="11"/>
  <c r="AE304" i="11" s="1"/>
  <c r="AF281" i="11"/>
  <c r="AF304" i="11" s="1"/>
  <c r="AG281" i="11"/>
  <c r="AG304" i="11" s="1"/>
  <c r="AH281" i="11"/>
  <c r="AI281" i="11"/>
  <c r="AI304" i="11" s="1"/>
  <c r="AJ281" i="11"/>
  <c r="AJ304" i="11" s="1"/>
  <c r="AK281" i="11"/>
  <c r="AK304" i="11" s="1"/>
  <c r="AL279" i="11"/>
  <c r="O256" i="11"/>
  <c r="S256" i="11"/>
  <c r="S279" i="11" s="1"/>
  <c r="T256" i="11"/>
  <c r="T279" i="11" s="1"/>
  <c r="U256" i="11"/>
  <c r="U279" i="11" s="1"/>
  <c r="V256" i="11"/>
  <c r="V279" i="11" s="1"/>
  <c r="W256" i="11"/>
  <c r="W279" i="11" s="1"/>
  <c r="X256" i="11"/>
  <c r="X279" i="11" s="1"/>
  <c r="Y256" i="11"/>
  <c r="Y279" i="11" s="1"/>
  <c r="Z256" i="11"/>
  <c r="Z279" i="11" s="1"/>
  <c r="AA256" i="11"/>
  <c r="AA279" i="11" s="1"/>
  <c r="AB256" i="11"/>
  <c r="AB279" i="11" s="1"/>
  <c r="AC256" i="11"/>
  <c r="AC279" i="11" s="1"/>
  <c r="AD256" i="11"/>
  <c r="AD279" i="11" s="1"/>
  <c r="AE256" i="11"/>
  <c r="AE279" i="11" s="1"/>
  <c r="AF256" i="11"/>
  <c r="AF279" i="11" s="1"/>
  <c r="AG256" i="11"/>
  <c r="AG279" i="11" s="1"/>
  <c r="AH256" i="11"/>
  <c r="AH279" i="11" s="1"/>
  <c r="AI256" i="11"/>
  <c r="AI279" i="11" s="1"/>
  <c r="AJ256" i="11"/>
  <c r="AJ279" i="11" s="1"/>
  <c r="AK256" i="11"/>
  <c r="AK279" i="11" s="1"/>
  <c r="AL254" i="11"/>
  <c r="O238" i="11"/>
  <c r="S238" i="11"/>
  <c r="T238" i="11"/>
  <c r="U238" i="11"/>
  <c r="V238" i="11"/>
  <c r="W238" i="11"/>
  <c r="X238" i="11"/>
  <c r="Y238" i="11"/>
  <c r="Z238" i="11"/>
  <c r="AA238" i="11"/>
  <c r="AB238" i="11"/>
  <c r="AC238" i="11"/>
  <c r="AD238" i="11"/>
  <c r="AE238" i="11"/>
  <c r="AF238" i="11"/>
  <c r="AG238" i="11"/>
  <c r="AH238" i="11"/>
  <c r="AI238" i="11"/>
  <c r="AJ238" i="11"/>
  <c r="AK238" i="11"/>
  <c r="O237" i="11"/>
  <c r="S237" i="11"/>
  <c r="T237" i="11"/>
  <c r="U237" i="11"/>
  <c r="V237" i="11"/>
  <c r="W237" i="11"/>
  <c r="X237" i="11"/>
  <c r="Y237" i="11"/>
  <c r="Z237" i="11"/>
  <c r="AA237" i="11"/>
  <c r="AB237" i="11"/>
  <c r="AC237" i="11"/>
  <c r="AD237" i="11"/>
  <c r="AE237" i="11"/>
  <c r="AF237" i="11"/>
  <c r="AG237" i="11"/>
  <c r="AH237" i="11"/>
  <c r="AI237" i="11"/>
  <c r="AJ237" i="11"/>
  <c r="AK237" i="11"/>
  <c r="O236" i="11"/>
  <c r="S236" i="11"/>
  <c r="T236" i="11"/>
  <c r="U236" i="11"/>
  <c r="V236" i="11"/>
  <c r="W236" i="11"/>
  <c r="X236" i="11"/>
  <c r="Y236" i="11"/>
  <c r="Z236" i="11"/>
  <c r="AA236" i="11"/>
  <c r="AB236" i="11"/>
  <c r="AC236" i="11"/>
  <c r="AD236" i="11"/>
  <c r="AE236" i="11"/>
  <c r="AF236" i="11"/>
  <c r="AG236" i="11"/>
  <c r="AH236" i="11"/>
  <c r="AI236" i="11"/>
  <c r="AJ236" i="11"/>
  <c r="AK236" i="11"/>
  <c r="R235" i="11"/>
  <c r="O235" i="11"/>
  <c r="S235" i="11"/>
  <c r="T235" i="11"/>
  <c r="U235" i="11"/>
  <c r="V235" i="11"/>
  <c r="W235" i="11"/>
  <c r="X235" i="11"/>
  <c r="Y235" i="11"/>
  <c r="Z235" i="11"/>
  <c r="AA235" i="11"/>
  <c r="AB235" i="11"/>
  <c r="AC235" i="11"/>
  <c r="AD235" i="11"/>
  <c r="AE235" i="11"/>
  <c r="AF235" i="11"/>
  <c r="AG235" i="11"/>
  <c r="AH235" i="11"/>
  <c r="AI235" i="11"/>
  <c r="AJ235" i="11"/>
  <c r="AK235" i="11"/>
  <c r="O234" i="11"/>
  <c r="S234" i="11"/>
  <c r="T234" i="11"/>
  <c r="U234" i="11"/>
  <c r="V234" i="11"/>
  <c r="W234" i="11"/>
  <c r="X234" i="11"/>
  <c r="Y234" i="11"/>
  <c r="Z234" i="11"/>
  <c r="AA234" i="11"/>
  <c r="AB234" i="11"/>
  <c r="AC234" i="11"/>
  <c r="AD234" i="11"/>
  <c r="AE234" i="11"/>
  <c r="AF234" i="11"/>
  <c r="AG234" i="11"/>
  <c r="AH234" i="11"/>
  <c r="AI234" i="11"/>
  <c r="AJ234" i="11"/>
  <c r="AK234" i="11"/>
  <c r="O233" i="11"/>
  <c r="S233" i="11"/>
  <c r="T233" i="11"/>
  <c r="U233" i="11"/>
  <c r="V233" i="11"/>
  <c r="W233" i="11"/>
  <c r="X233" i="11"/>
  <c r="Y233" i="11"/>
  <c r="Z233" i="11"/>
  <c r="AA233" i="11"/>
  <c r="AB233" i="11"/>
  <c r="AC233" i="11"/>
  <c r="AD233" i="11"/>
  <c r="AE233" i="11"/>
  <c r="AF233" i="11"/>
  <c r="AG233" i="11"/>
  <c r="AH233" i="11"/>
  <c r="AI233" i="11"/>
  <c r="AJ233" i="11"/>
  <c r="AK233" i="11"/>
  <c r="O232" i="11"/>
  <c r="S232" i="11"/>
  <c r="T232" i="11"/>
  <c r="U232" i="11"/>
  <c r="V232" i="11"/>
  <c r="W232" i="11"/>
  <c r="X232" i="11"/>
  <c r="Y232" i="11"/>
  <c r="Z232" i="11"/>
  <c r="AA232" i="11"/>
  <c r="AB232" i="11"/>
  <c r="AC232" i="11"/>
  <c r="AD232" i="11"/>
  <c r="AE232" i="11"/>
  <c r="AF232" i="11"/>
  <c r="AG232" i="11"/>
  <c r="AH232" i="11"/>
  <c r="AI232" i="11"/>
  <c r="AJ232" i="11"/>
  <c r="AK232" i="11"/>
  <c r="O231" i="11"/>
  <c r="S231" i="11"/>
  <c r="S254" i="11" s="1"/>
  <c r="T231" i="11"/>
  <c r="T254" i="11" s="1"/>
  <c r="U231" i="11"/>
  <c r="V231" i="11"/>
  <c r="W231" i="11"/>
  <c r="W254" i="11" s="1"/>
  <c r="X231" i="11"/>
  <c r="X254" i="11" s="1"/>
  <c r="Y231" i="11"/>
  <c r="Z231" i="11"/>
  <c r="AA231" i="11"/>
  <c r="AA254" i="11" s="1"/>
  <c r="AB231" i="11"/>
  <c r="AB254" i="11" s="1"/>
  <c r="AC231" i="11"/>
  <c r="AD231" i="11"/>
  <c r="AE231" i="11"/>
  <c r="AE254" i="11" s="1"/>
  <c r="AF231" i="11"/>
  <c r="AF254" i="11" s="1"/>
  <c r="AG231" i="11"/>
  <c r="AH231" i="11"/>
  <c r="AI231" i="11"/>
  <c r="AI254" i="11" s="1"/>
  <c r="AJ231" i="11"/>
  <c r="AJ254" i="11" s="1"/>
  <c r="AK231" i="11"/>
  <c r="AL229" i="11"/>
  <c r="O209" i="11"/>
  <c r="S209" i="11"/>
  <c r="T209" i="11"/>
  <c r="U209" i="11"/>
  <c r="V209" i="11"/>
  <c r="W209" i="11"/>
  <c r="X209" i="11"/>
  <c r="Y209" i="11"/>
  <c r="Z209" i="11"/>
  <c r="AA209" i="11"/>
  <c r="AB209" i="11"/>
  <c r="AC209" i="11"/>
  <c r="AD209" i="11"/>
  <c r="AE209" i="11"/>
  <c r="AF209" i="11"/>
  <c r="AG209" i="11"/>
  <c r="AH209" i="11"/>
  <c r="AI209" i="11"/>
  <c r="AJ209" i="11"/>
  <c r="AK209" i="11"/>
  <c r="O208" i="11"/>
  <c r="S208" i="11"/>
  <c r="T208" i="11"/>
  <c r="U208" i="11"/>
  <c r="V208" i="11"/>
  <c r="W208" i="11"/>
  <c r="X208" i="11"/>
  <c r="Y208" i="11"/>
  <c r="Z208" i="11"/>
  <c r="AA208" i="11"/>
  <c r="AB208" i="11"/>
  <c r="AC208" i="11"/>
  <c r="AD208" i="11"/>
  <c r="AE208" i="11"/>
  <c r="AF208" i="11"/>
  <c r="AG208" i="11"/>
  <c r="AH208" i="11"/>
  <c r="AI208" i="11"/>
  <c r="AJ208" i="11"/>
  <c r="AK208" i="11"/>
  <c r="O207" i="11"/>
  <c r="R207" i="11"/>
  <c r="S207" i="11"/>
  <c r="T207" i="11"/>
  <c r="U207" i="11"/>
  <c r="V207" i="11"/>
  <c r="W207" i="11"/>
  <c r="X207" i="11"/>
  <c r="Y207" i="11"/>
  <c r="Z207" i="11"/>
  <c r="AA207" i="11"/>
  <c r="AB207" i="11"/>
  <c r="AC207" i="11"/>
  <c r="AD207" i="11"/>
  <c r="AE207" i="11"/>
  <c r="AF207" i="11"/>
  <c r="AG207" i="11"/>
  <c r="AH207" i="11"/>
  <c r="AI207" i="11"/>
  <c r="AJ207" i="11"/>
  <c r="AK207" i="11"/>
  <c r="O206" i="11"/>
  <c r="R206" i="11"/>
  <c r="S206" i="11"/>
  <c r="T206" i="11"/>
  <c r="U206" i="11"/>
  <c r="U229" i="11" s="1"/>
  <c r="V206" i="11"/>
  <c r="W206" i="11"/>
  <c r="X206" i="11"/>
  <c r="Y206" i="11"/>
  <c r="Y229" i="11" s="1"/>
  <c r="Z206" i="11"/>
  <c r="AA206" i="11"/>
  <c r="AB206" i="11"/>
  <c r="AC206" i="11"/>
  <c r="AC229" i="11" s="1"/>
  <c r="AD206" i="11"/>
  <c r="AE206" i="11"/>
  <c r="AF206" i="11"/>
  <c r="AG206" i="11"/>
  <c r="AG229" i="11" s="1"/>
  <c r="AH206" i="11"/>
  <c r="AI206" i="11"/>
  <c r="AJ206" i="11"/>
  <c r="AK206" i="11"/>
  <c r="AK229" i="11" s="1"/>
  <c r="AL204" i="11"/>
  <c r="O182" i="11"/>
  <c r="S182" i="11"/>
  <c r="T182" i="11"/>
  <c r="U182" i="11"/>
  <c r="V182" i="11"/>
  <c r="W182" i="11"/>
  <c r="X182" i="11"/>
  <c r="Y182" i="11"/>
  <c r="Z182" i="11"/>
  <c r="AA182" i="11"/>
  <c r="AB182" i="11"/>
  <c r="AC182" i="11"/>
  <c r="AD182" i="11"/>
  <c r="AE182" i="11"/>
  <c r="AF182" i="11"/>
  <c r="AG182" i="11"/>
  <c r="AH182" i="11"/>
  <c r="AI182" i="11"/>
  <c r="AJ182" i="11"/>
  <c r="AK182" i="11"/>
  <c r="O181" i="11"/>
  <c r="S181" i="11"/>
  <c r="S204" i="11" s="1"/>
  <c r="T181" i="11"/>
  <c r="T204" i="11" s="1"/>
  <c r="U181" i="11"/>
  <c r="U204" i="11" s="1"/>
  <c r="V181" i="11"/>
  <c r="V204" i="11" s="1"/>
  <c r="W181" i="11"/>
  <c r="W204" i="11" s="1"/>
  <c r="X181" i="11"/>
  <c r="X204" i="11" s="1"/>
  <c r="Y181" i="11"/>
  <c r="Y204" i="11" s="1"/>
  <c r="Z181" i="11"/>
  <c r="Z204" i="11" s="1"/>
  <c r="AA181" i="11"/>
  <c r="AA204" i="11" s="1"/>
  <c r="AB181" i="11"/>
  <c r="AB204" i="11" s="1"/>
  <c r="AC181" i="11"/>
  <c r="AC204" i="11" s="1"/>
  <c r="AD181" i="11"/>
  <c r="AD204" i="11" s="1"/>
  <c r="AE181" i="11"/>
  <c r="AE204" i="11" s="1"/>
  <c r="AF181" i="11"/>
  <c r="AF204" i="11" s="1"/>
  <c r="AG181" i="11"/>
  <c r="AG204" i="11" s="1"/>
  <c r="AH181" i="11"/>
  <c r="AH204" i="11" s="1"/>
  <c r="AI181" i="11"/>
  <c r="AI204" i="11" s="1"/>
  <c r="AJ181" i="11"/>
  <c r="AJ204" i="11" s="1"/>
  <c r="AK181" i="11"/>
  <c r="AK204" i="11" s="1"/>
  <c r="AL179" i="11"/>
  <c r="O157" i="11"/>
  <c r="S157" i="11"/>
  <c r="T157" i="11"/>
  <c r="U157" i="11"/>
  <c r="V157" i="11"/>
  <c r="W157" i="11"/>
  <c r="X157" i="11"/>
  <c r="Y157" i="11"/>
  <c r="Z157" i="11"/>
  <c r="AA157" i="11"/>
  <c r="AB157" i="11"/>
  <c r="AC157" i="11"/>
  <c r="AD157" i="11"/>
  <c r="AE157" i="11"/>
  <c r="AF157" i="11"/>
  <c r="AG157" i="11"/>
  <c r="AH157" i="11"/>
  <c r="AI157" i="11"/>
  <c r="AJ157" i="11"/>
  <c r="AK157" i="11"/>
  <c r="O156" i="11"/>
  <c r="R156" i="11"/>
  <c r="S156" i="11"/>
  <c r="T156" i="11"/>
  <c r="T179" i="11" s="1"/>
  <c r="U156" i="11"/>
  <c r="U179" i="11" s="1"/>
  <c r="V156" i="11"/>
  <c r="W156" i="11"/>
  <c r="X156" i="11"/>
  <c r="X179" i="11" s="1"/>
  <c r="Y156" i="11"/>
  <c r="Y179" i="11" s="1"/>
  <c r="Z156" i="11"/>
  <c r="AA156" i="11"/>
  <c r="AB156" i="11"/>
  <c r="AB179" i="11" s="1"/>
  <c r="AC156" i="11"/>
  <c r="AC179" i="11" s="1"/>
  <c r="AD156" i="11"/>
  <c r="AE156" i="11"/>
  <c r="AF156" i="11"/>
  <c r="AF179" i="11" s="1"/>
  <c r="AG156" i="11"/>
  <c r="AG179" i="11" s="1"/>
  <c r="AH156" i="11"/>
  <c r="AI156" i="11"/>
  <c r="AJ156" i="11"/>
  <c r="AJ179" i="11" s="1"/>
  <c r="AK156" i="11"/>
  <c r="AK179" i="11" s="1"/>
  <c r="AL154" i="11"/>
  <c r="O145" i="11"/>
  <c r="S145" i="11"/>
  <c r="T145" i="11"/>
  <c r="U145" i="11"/>
  <c r="V145" i="11"/>
  <c r="W145" i="11"/>
  <c r="X145" i="11"/>
  <c r="Y145" i="11"/>
  <c r="Z145" i="11"/>
  <c r="AA145" i="11"/>
  <c r="AB145" i="11"/>
  <c r="AC145" i="11"/>
  <c r="AD145" i="11"/>
  <c r="AE145" i="11"/>
  <c r="AF145" i="11"/>
  <c r="AG145" i="11"/>
  <c r="AH145" i="11"/>
  <c r="AI145" i="11"/>
  <c r="AJ145" i="11"/>
  <c r="AK145" i="11"/>
  <c r="O144" i="11"/>
  <c r="S144" i="11"/>
  <c r="T144" i="11"/>
  <c r="U144" i="11"/>
  <c r="V144" i="11"/>
  <c r="W144" i="11"/>
  <c r="X144" i="11"/>
  <c r="Y144" i="11"/>
  <c r="Z144" i="11"/>
  <c r="AA144" i="11"/>
  <c r="AB144" i="11"/>
  <c r="AC144" i="11"/>
  <c r="AD144" i="11"/>
  <c r="AE144" i="11"/>
  <c r="AF144" i="11"/>
  <c r="AG144" i="11"/>
  <c r="AH144" i="11"/>
  <c r="AI144" i="11"/>
  <c r="AJ144" i="11"/>
  <c r="AK144" i="11"/>
  <c r="O143" i="11"/>
  <c r="S143" i="11"/>
  <c r="T143" i="11"/>
  <c r="U143" i="11"/>
  <c r="V143" i="11"/>
  <c r="W143" i="11"/>
  <c r="X143" i="11"/>
  <c r="Y143" i="11"/>
  <c r="Z143" i="11"/>
  <c r="AA143" i="11"/>
  <c r="AB143" i="11"/>
  <c r="AC143" i="11"/>
  <c r="AD143" i="11"/>
  <c r="AE143" i="11"/>
  <c r="AF143" i="11"/>
  <c r="AG143" i="11"/>
  <c r="AH143" i="11"/>
  <c r="AI143" i="11"/>
  <c r="AJ143" i="11"/>
  <c r="AK143" i="11"/>
  <c r="O142" i="11"/>
  <c r="S142" i="11"/>
  <c r="T142" i="11"/>
  <c r="U142" i="11"/>
  <c r="V142" i="11"/>
  <c r="W142" i="11"/>
  <c r="X142" i="11"/>
  <c r="Y142" i="11"/>
  <c r="Z142" i="11"/>
  <c r="AA142" i="11"/>
  <c r="AB142" i="11"/>
  <c r="AC142" i="11"/>
  <c r="AD142" i="11"/>
  <c r="AE142" i="11"/>
  <c r="AF142" i="11"/>
  <c r="AG142" i="11"/>
  <c r="AH142" i="11"/>
  <c r="AI142" i="11"/>
  <c r="AJ142" i="11"/>
  <c r="AK142" i="11"/>
  <c r="O141" i="11"/>
  <c r="S141" i="11"/>
  <c r="T141" i="11"/>
  <c r="U141" i="11"/>
  <c r="V141" i="11"/>
  <c r="W141" i="11"/>
  <c r="X141" i="11"/>
  <c r="Y141" i="11"/>
  <c r="Z141" i="11"/>
  <c r="AA141" i="11"/>
  <c r="AB141" i="11"/>
  <c r="AC141" i="11"/>
  <c r="AD141" i="11"/>
  <c r="AE141" i="11"/>
  <c r="AF141" i="11"/>
  <c r="AG141" i="11"/>
  <c r="AH141" i="11"/>
  <c r="AI141" i="11"/>
  <c r="AJ141" i="11"/>
  <c r="AK141" i="11"/>
  <c r="O140" i="11"/>
  <c r="S140" i="11"/>
  <c r="T140" i="11"/>
  <c r="U140" i="11"/>
  <c r="V140" i="11"/>
  <c r="W140" i="11"/>
  <c r="X140" i="11"/>
  <c r="Y140" i="11"/>
  <c r="Z140" i="11"/>
  <c r="AA140" i="11"/>
  <c r="AB140" i="11"/>
  <c r="AC140" i="11"/>
  <c r="AD140" i="11"/>
  <c r="AE140" i="11"/>
  <c r="AF140" i="11"/>
  <c r="AG140" i="11"/>
  <c r="AH140" i="11"/>
  <c r="AI140" i="11"/>
  <c r="AJ140" i="11"/>
  <c r="AK140" i="11"/>
  <c r="O139" i="11"/>
  <c r="S139" i="11"/>
  <c r="T139" i="11"/>
  <c r="U139" i="11"/>
  <c r="V139" i="11"/>
  <c r="W139" i="11"/>
  <c r="X139" i="11"/>
  <c r="Y139" i="11"/>
  <c r="Z139" i="11"/>
  <c r="AA139" i="11"/>
  <c r="AB139" i="11"/>
  <c r="AC139" i="11"/>
  <c r="AD139" i="11"/>
  <c r="AE139" i="11"/>
  <c r="AF139" i="11"/>
  <c r="AG139" i="11"/>
  <c r="AH139" i="11"/>
  <c r="AI139" i="11"/>
  <c r="AJ139" i="11"/>
  <c r="AK139" i="11"/>
  <c r="O138" i="11"/>
  <c r="S138" i="11"/>
  <c r="T138" i="11"/>
  <c r="U138" i="11"/>
  <c r="V138" i="11"/>
  <c r="W138" i="11"/>
  <c r="X138" i="11"/>
  <c r="Y138" i="11"/>
  <c r="Z138" i="11"/>
  <c r="AA138" i="11"/>
  <c r="AB138" i="11"/>
  <c r="AC138" i="11"/>
  <c r="AD138" i="11"/>
  <c r="AE138" i="11"/>
  <c r="AF138" i="11"/>
  <c r="AG138" i="11"/>
  <c r="AH138" i="11"/>
  <c r="AI138" i="11"/>
  <c r="AJ138" i="11"/>
  <c r="AK138" i="11"/>
  <c r="O137" i="11"/>
  <c r="S137" i="11"/>
  <c r="T137" i="11"/>
  <c r="U137" i="11"/>
  <c r="V137" i="11"/>
  <c r="W137" i="11"/>
  <c r="X137" i="11"/>
  <c r="Y137" i="11"/>
  <c r="Z137" i="11"/>
  <c r="AA137" i="11"/>
  <c r="AB137" i="11"/>
  <c r="AC137" i="11"/>
  <c r="AD137" i="11"/>
  <c r="AE137" i="11"/>
  <c r="AF137" i="11"/>
  <c r="AG137" i="11"/>
  <c r="AH137" i="11"/>
  <c r="AI137" i="11"/>
  <c r="AJ137" i="11"/>
  <c r="AK137" i="11"/>
  <c r="O136" i="11"/>
  <c r="S136" i="11"/>
  <c r="T136" i="11"/>
  <c r="U136" i="11"/>
  <c r="V136" i="11"/>
  <c r="W136" i="11"/>
  <c r="X136" i="11"/>
  <c r="Y136" i="11"/>
  <c r="Z136" i="11"/>
  <c r="AA136" i="11"/>
  <c r="AB136" i="11"/>
  <c r="AC136" i="11"/>
  <c r="AD136" i="11"/>
  <c r="AE136" i="11"/>
  <c r="AF136" i="11"/>
  <c r="AG136" i="11"/>
  <c r="AH136" i="11"/>
  <c r="AI136" i="11"/>
  <c r="AJ136" i="11"/>
  <c r="AK136" i="11"/>
  <c r="O135" i="11"/>
  <c r="S135" i="11"/>
  <c r="T135" i="11"/>
  <c r="U135" i="11"/>
  <c r="V135" i="11"/>
  <c r="W135" i="11"/>
  <c r="X135" i="11"/>
  <c r="Y135" i="11"/>
  <c r="Z135" i="11"/>
  <c r="AA135" i="11"/>
  <c r="AB135" i="11"/>
  <c r="AC135" i="11"/>
  <c r="AD135" i="11"/>
  <c r="AE135" i="11"/>
  <c r="AF135" i="11"/>
  <c r="AG135" i="11"/>
  <c r="AH135" i="11"/>
  <c r="AI135" i="11"/>
  <c r="AJ135" i="11"/>
  <c r="AK135" i="11"/>
  <c r="O134" i="11"/>
  <c r="S134" i="11"/>
  <c r="T134" i="11"/>
  <c r="U134" i="11"/>
  <c r="V134" i="11"/>
  <c r="W134" i="11"/>
  <c r="X134" i="11"/>
  <c r="Y134" i="11"/>
  <c r="Z134" i="11"/>
  <c r="AA134" i="11"/>
  <c r="AB134" i="11"/>
  <c r="AC134" i="11"/>
  <c r="AD134" i="11"/>
  <c r="AE134" i="11"/>
  <c r="AF134" i="11"/>
  <c r="AG134" i="11"/>
  <c r="AH134" i="11"/>
  <c r="AI134" i="11"/>
  <c r="AJ134" i="11"/>
  <c r="AK134" i="11"/>
  <c r="O133" i="11"/>
  <c r="S133" i="11"/>
  <c r="T133" i="11"/>
  <c r="U133" i="11"/>
  <c r="V133" i="11"/>
  <c r="W133" i="11"/>
  <c r="X133" i="11"/>
  <c r="Y133" i="11"/>
  <c r="Z133" i="11"/>
  <c r="AA133" i="11"/>
  <c r="AB133" i="11"/>
  <c r="AC133" i="11"/>
  <c r="AD133" i="11"/>
  <c r="AE133" i="11"/>
  <c r="AF133" i="11"/>
  <c r="AG133" i="11"/>
  <c r="AH133" i="11"/>
  <c r="AI133" i="11"/>
  <c r="AJ133" i="11"/>
  <c r="AK133" i="11"/>
  <c r="O132" i="11"/>
  <c r="S132" i="11"/>
  <c r="T132" i="11"/>
  <c r="U132" i="11"/>
  <c r="V132" i="11"/>
  <c r="W132" i="11"/>
  <c r="X132" i="11"/>
  <c r="Y132" i="11"/>
  <c r="Z132" i="11"/>
  <c r="AA132" i="11"/>
  <c r="AB132" i="11"/>
  <c r="AC132" i="11"/>
  <c r="AD132" i="11"/>
  <c r="AE132" i="11"/>
  <c r="AF132" i="11"/>
  <c r="AG132" i="11"/>
  <c r="AH132" i="11"/>
  <c r="AI132" i="11"/>
  <c r="AJ132" i="11"/>
  <c r="AK132" i="11"/>
  <c r="O131" i="11"/>
  <c r="S131" i="11"/>
  <c r="S154" i="11" s="1"/>
  <c r="T131" i="11"/>
  <c r="T154" i="11" s="1"/>
  <c r="U131" i="11"/>
  <c r="U154" i="11" s="1"/>
  <c r="V131" i="11"/>
  <c r="V154" i="11" s="1"/>
  <c r="W131" i="11"/>
  <c r="W154" i="11" s="1"/>
  <c r="X131" i="11"/>
  <c r="X154" i="11" s="1"/>
  <c r="Y131" i="11"/>
  <c r="Y154" i="11" s="1"/>
  <c r="Z131" i="11"/>
  <c r="Z154" i="11" s="1"/>
  <c r="AA131" i="11"/>
  <c r="AA154" i="11" s="1"/>
  <c r="AB131" i="11"/>
  <c r="AB154" i="11" s="1"/>
  <c r="AC131" i="11"/>
  <c r="AC154" i="11" s="1"/>
  <c r="AD131" i="11"/>
  <c r="AD154" i="11" s="1"/>
  <c r="AE131" i="11"/>
  <c r="AE154" i="11" s="1"/>
  <c r="AF131" i="11"/>
  <c r="AF154" i="11" s="1"/>
  <c r="AG131" i="11"/>
  <c r="AG154" i="11" s="1"/>
  <c r="AH131" i="11"/>
  <c r="AH154" i="11" s="1"/>
  <c r="AI131" i="11"/>
  <c r="AI154" i="11" s="1"/>
  <c r="AJ131" i="11"/>
  <c r="AJ154" i="11" s="1"/>
  <c r="AK131" i="11"/>
  <c r="AK154" i="11" s="1"/>
  <c r="AL129" i="11"/>
  <c r="O119" i="11"/>
  <c r="S119" i="11"/>
  <c r="T119" i="11"/>
  <c r="U119" i="11"/>
  <c r="V119" i="11"/>
  <c r="W119" i="11"/>
  <c r="X119" i="11"/>
  <c r="Y119" i="11"/>
  <c r="Z119" i="11"/>
  <c r="AA119" i="11"/>
  <c r="AB119" i="11"/>
  <c r="AC119" i="11"/>
  <c r="AD119" i="11"/>
  <c r="AE119" i="11"/>
  <c r="AF119" i="11"/>
  <c r="AG119" i="11"/>
  <c r="AH119" i="11"/>
  <c r="AI119" i="11"/>
  <c r="AJ119" i="11"/>
  <c r="AK119" i="11"/>
  <c r="O118" i="11"/>
  <c r="S118" i="11"/>
  <c r="T118" i="11"/>
  <c r="U118" i="11"/>
  <c r="V118" i="11"/>
  <c r="W118" i="11"/>
  <c r="X118" i="11"/>
  <c r="Y118" i="11"/>
  <c r="Z118" i="11"/>
  <c r="AA118" i="11"/>
  <c r="AB118" i="11"/>
  <c r="AC118" i="11"/>
  <c r="AD118" i="11"/>
  <c r="AE118" i="11"/>
  <c r="AF118" i="11"/>
  <c r="AG118" i="11"/>
  <c r="AH118" i="11"/>
  <c r="AI118" i="11"/>
  <c r="AJ118" i="11"/>
  <c r="AK118" i="11"/>
  <c r="O117" i="11"/>
  <c r="S117" i="11"/>
  <c r="T117" i="11"/>
  <c r="U117" i="11"/>
  <c r="V117" i="11"/>
  <c r="W117" i="11"/>
  <c r="X117" i="11"/>
  <c r="Y117" i="11"/>
  <c r="Z117" i="11"/>
  <c r="AA117" i="11"/>
  <c r="AB117" i="11"/>
  <c r="AC117" i="11"/>
  <c r="AD117" i="11"/>
  <c r="AE117" i="11"/>
  <c r="AF117" i="11"/>
  <c r="AG117" i="11"/>
  <c r="AH117" i="11"/>
  <c r="AI117" i="11"/>
  <c r="AJ117" i="11"/>
  <c r="AK117" i="11"/>
  <c r="R116" i="11"/>
  <c r="O116" i="11"/>
  <c r="S116" i="11"/>
  <c r="T116" i="11"/>
  <c r="U116" i="11"/>
  <c r="V116" i="11"/>
  <c r="W116" i="11"/>
  <c r="X116" i="11"/>
  <c r="Y116" i="11"/>
  <c r="Z116" i="11"/>
  <c r="AA116" i="11"/>
  <c r="AB116" i="11"/>
  <c r="AC116" i="11"/>
  <c r="AD116" i="11"/>
  <c r="AE116" i="11"/>
  <c r="AF116" i="11"/>
  <c r="AG116" i="11"/>
  <c r="AH116" i="11"/>
  <c r="AI116" i="11"/>
  <c r="AJ116" i="11"/>
  <c r="AK116" i="11"/>
  <c r="O115" i="11"/>
  <c r="S115" i="11"/>
  <c r="T115" i="11"/>
  <c r="U115" i="11"/>
  <c r="V115" i="11"/>
  <c r="W115" i="11"/>
  <c r="X115" i="11"/>
  <c r="Y115" i="11"/>
  <c r="Z115" i="11"/>
  <c r="AA115" i="11"/>
  <c r="AB115" i="11"/>
  <c r="AC115" i="11"/>
  <c r="AD115" i="11"/>
  <c r="AE115" i="11"/>
  <c r="AF115" i="11"/>
  <c r="AG115" i="11"/>
  <c r="AH115" i="11"/>
  <c r="AI115" i="11"/>
  <c r="AJ115" i="11"/>
  <c r="AK115" i="11"/>
  <c r="O114" i="11"/>
  <c r="S114" i="11"/>
  <c r="T114" i="11"/>
  <c r="U114" i="11"/>
  <c r="V114" i="11"/>
  <c r="W114" i="11"/>
  <c r="X114" i="11"/>
  <c r="Y114" i="11"/>
  <c r="Z114" i="11"/>
  <c r="AA114" i="11"/>
  <c r="AB114" i="11"/>
  <c r="AC114" i="11"/>
  <c r="AD114" i="11"/>
  <c r="AE114" i="11"/>
  <c r="AF114" i="11"/>
  <c r="AG114" i="11"/>
  <c r="AH114" i="11"/>
  <c r="AI114" i="11"/>
  <c r="AJ114" i="11"/>
  <c r="AK114" i="11"/>
  <c r="O113" i="11"/>
  <c r="S113" i="11"/>
  <c r="T113" i="11"/>
  <c r="U113" i="11"/>
  <c r="V113" i="11"/>
  <c r="W113" i="11"/>
  <c r="X113" i="11"/>
  <c r="Y113" i="11"/>
  <c r="Z113" i="11"/>
  <c r="AA113" i="11"/>
  <c r="AB113" i="11"/>
  <c r="AC113" i="11"/>
  <c r="AD113" i="11"/>
  <c r="AE113" i="11"/>
  <c r="AF113" i="11"/>
  <c r="AG113" i="11"/>
  <c r="AH113" i="11"/>
  <c r="AI113" i="11"/>
  <c r="AJ113" i="11"/>
  <c r="AK113" i="11"/>
  <c r="O112" i="11"/>
  <c r="S112" i="11"/>
  <c r="T112" i="11"/>
  <c r="U112" i="11"/>
  <c r="V112" i="11"/>
  <c r="W112" i="11"/>
  <c r="X112" i="11"/>
  <c r="Y112" i="11"/>
  <c r="Z112" i="11"/>
  <c r="AA112" i="11"/>
  <c r="AB112" i="11"/>
  <c r="AC112" i="11"/>
  <c r="AD112" i="11"/>
  <c r="AE112" i="11"/>
  <c r="AF112" i="11"/>
  <c r="AG112" i="11"/>
  <c r="AH112" i="11"/>
  <c r="AI112" i="11"/>
  <c r="AJ112" i="11"/>
  <c r="AK112" i="11"/>
  <c r="O111" i="11"/>
  <c r="S111" i="11"/>
  <c r="T111" i="11"/>
  <c r="U111" i="11"/>
  <c r="V111" i="11"/>
  <c r="W111" i="11"/>
  <c r="X111" i="11"/>
  <c r="Y111" i="11"/>
  <c r="Z111" i="11"/>
  <c r="AA111" i="11"/>
  <c r="AB111" i="11"/>
  <c r="AC111" i="11"/>
  <c r="AD111" i="11"/>
  <c r="AE111" i="11"/>
  <c r="AF111" i="11"/>
  <c r="AG111" i="11"/>
  <c r="AH111" i="11"/>
  <c r="AI111" i="11"/>
  <c r="AJ111" i="11"/>
  <c r="AK111" i="11"/>
  <c r="R110" i="11"/>
  <c r="O110" i="11"/>
  <c r="S110" i="11"/>
  <c r="T110" i="11"/>
  <c r="U110" i="11"/>
  <c r="V110" i="11"/>
  <c r="W110" i="11"/>
  <c r="X110" i="11"/>
  <c r="Y110" i="11"/>
  <c r="Z110" i="11"/>
  <c r="AA110" i="11"/>
  <c r="AB110" i="11"/>
  <c r="AC110" i="11"/>
  <c r="AD110" i="11"/>
  <c r="AE110" i="11"/>
  <c r="AF110" i="11"/>
  <c r="AG110" i="11"/>
  <c r="AH110" i="11"/>
  <c r="AI110" i="11"/>
  <c r="AJ110" i="11"/>
  <c r="AK110" i="11"/>
  <c r="O109" i="11"/>
  <c r="R109" i="11"/>
  <c r="S109" i="11"/>
  <c r="T109" i="11"/>
  <c r="U109" i="11"/>
  <c r="V109" i="11"/>
  <c r="W109" i="11"/>
  <c r="X109" i="11"/>
  <c r="Y109" i="11"/>
  <c r="Z109" i="11"/>
  <c r="AA109" i="11"/>
  <c r="AB109" i="11"/>
  <c r="AC109" i="11"/>
  <c r="AD109" i="11"/>
  <c r="AE109" i="11"/>
  <c r="AF109" i="11"/>
  <c r="AG109" i="11"/>
  <c r="AH109" i="11"/>
  <c r="AI109" i="11"/>
  <c r="AJ109" i="11"/>
  <c r="AK109" i="11"/>
  <c r="O108" i="11"/>
  <c r="R108" i="11"/>
  <c r="S108" i="11"/>
  <c r="T108" i="11"/>
  <c r="U108" i="11"/>
  <c r="V108" i="11"/>
  <c r="W108" i="11"/>
  <c r="X108" i="11"/>
  <c r="Y108" i="11"/>
  <c r="Z108" i="11"/>
  <c r="AA108" i="11"/>
  <c r="AB108" i="11"/>
  <c r="AC108" i="11"/>
  <c r="AD108" i="11"/>
  <c r="AE108" i="11"/>
  <c r="AF108" i="11"/>
  <c r="AG108" i="11"/>
  <c r="AH108" i="11"/>
  <c r="AI108" i="11"/>
  <c r="AJ108" i="11"/>
  <c r="AK108" i="11"/>
  <c r="O107" i="11"/>
  <c r="R107" i="11"/>
  <c r="S107" i="11"/>
  <c r="T107" i="11"/>
  <c r="U107" i="11"/>
  <c r="V107" i="11"/>
  <c r="W107" i="11"/>
  <c r="X107" i="11"/>
  <c r="Y107" i="11"/>
  <c r="Z107" i="11"/>
  <c r="AA107" i="11"/>
  <c r="AB107" i="11"/>
  <c r="AC107" i="11"/>
  <c r="AD107" i="11"/>
  <c r="AE107" i="11"/>
  <c r="AF107" i="11"/>
  <c r="AG107" i="11"/>
  <c r="AH107" i="11"/>
  <c r="AI107" i="11"/>
  <c r="AJ107" i="11"/>
  <c r="AK107" i="11"/>
  <c r="R106" i="11"/>
  <c r="O106" i="11"/>
  <c r="S106" i="11"/>
  <c r="T106" i="11"/>
  <c r="U106" i="11"/>
  <c r="V106" i="11"/>
  <c r="W106" i="11"/>
  <c r="X106" i="11"/>
  <c r="Y106" i="11"/>
  <c r="Z106" i="11"/>
  <c r="AA106" i="11"/>
  <c r="AB106" i="11"/>
  <c r="AC106" i="11"/>
  <c r="AD106" i="11"/>
  <c r="AE106" i="11"/>
  <c r="AF106" i="11"/>
  <c r="AG106" i="11"/>
  <c r="AH106" i="11"/>
  <c r="AI106" i="11"/>
  <c r="AJ106" i="11"/>
  <c r="AK106" i="11"/>
  <c r="O105" i="11"/>
  <c r="S105" i="11"/>
  <c r="T105" i="11"/>
  <c r="U105" i="11"/>
  <c r="V105" i="11"/>
  <c r="W105" i="11"/>
  <c r="X105" i="11"/>
  <c r="Y105" i="11"/>
  <c r="Z105" i="11"/>
  <c r="AA105" i="11"/>
  <c r="AB105" i="11"/>
  <c r="AC105" i="11"/>
  <c r="AD105" i="11"/>
  <c r="AE105" i="11"/>
  <c r="AF105" i="11"/>
  <c r="AG105" i="11"/>
  <c r="AH105" i="11"/>
  <c r="AI105" i="11"/>
  <c r="AJ105" i="11"/>
  <c r="AK105" i="11"/>
  <c r="O104" i="11"/>
  <c r="S104" i="11"/>
  <c r="T104" i="11"/>
  <c r="U104" i="11"/>
  <c r="V104" i="11"/>
  <c r="W104" i="11"/>
  <c r="X104" i="11"/>
  <c r="Y104" i="11"/>
  <c r="Z104" i="11"/>
  <c r="AA104" i="11"/>
  <c r="AB104" i="11"/>
  <c r="AC104" i="11"/>
  <c r="AD104" i="11"/>
  <c r="AE104" i="11"/>
  <c r="AF104" i="11"/>
  <c r="AG104" i="11"/>
  <c r="AH104" i="11"/>
  <c r="AI104" i="11"/>
  <c r="AJ104" i="11"/>
  <c r="AK104" i="11"/>
  <c r="O103" i="11"/>
  <c r="S103" i="11"/>
  <c r="T103" i="11"/>
  <c r="U103" i="11"/>
  <c r="V103" i="11"/>
  <c r="W103" i="11"/>
  <c r="X103" i="11"/>
  <c r="Y103" i="11"/>
  <c r="Z103" i="11"/>
  <c r="AA103" i="11"/>
  <c r="AB103" i="11"/>
  <c r="AC103" i="11"/>
  <c r="AD103" i="11"/>
  <c r="AE103" i="11"/>
  <c r="AF103" i="11"/>
  <c r="AG103" i="11"/>
  <c r="AH103" i="11"/>
  <c r="AI103" i="11"/>
  <c r="AJ103" i="11"/>
  <c r="AK103" i="11"/>
  <c r="O102" i="11"/>
  <c r="S102" i="11"/>
  <c r="T102" i="11"/>
  <c r="U102" i="11"/>
  <c r="V102" i="11"/>
  <c r="W102" i="11"/>
  <c r="X102" i="11"/>
  <c r="Y102" i="11"/>
  <c r="Z102" i="11"/>
  <c r="AA102" i="11"/>
  <c r="AB102" i="11"/>
  <c r="AC102" i="11"/>
  <c r="AD102" i="11"/>
  <c r="AE102" i="11"/>
  <c r="AF102" i="11"/>
  <c r="AG102" i="11"/>
  <c r="AH102" i="11"/>
  <c r="AI102" i="11"/>
  <c r="AJ102" i="11"/>
  <c r="AK102" i="11"/>
  <c r="O101" i="11"/>
  <c r="R101" i="11"/>
  <c r="S101" i="11"/>
  <c r="T101" i="11"/>
  <c r="U101" i="11"/>
  <c r="V101" i="11"/>
  <c r="W101" i="11"/>
  <c r="X101" i="11"/>
  <c r="Y101" i="11"/>
  <c r="Z101" i="11"/>
  <c r="AA101" i="11"/>
  <c r="AB101" i="11"/>
  <c r="AC101" i="11"/>
  <c r="AD101" i="11"/>
  <c r="AE101" i="11"/>
  <c r="AF101" i="11"/>
  <c r="AG101" i="11"/>
  <c r="AH101" i="11"/>
  <c r="AI101" i="11"/>
  <c r="AJ101" i="11"/>
  <c r="AK101" i="11"/>
  <c r="O100" i="11"/>
  <c r="R100" i="11"/>
  <c r="S100" i="11"/>
  <c r="T100" i="11"/>
  <c r="U100" i="11"/>
  <c r="V100" i="11"/>
  <c r="W100" i="11"/>
  <c r="X100" i="11"/>
  <c r="Y100" i="11"/>
  <c r="Z100" i="11"/>
  <c r="AA100" i="11"/>
  <c r="AB100" i="11"/>
  <c r="AC100" i="11"/>
  <c r="AD100" i="11"/>
  <c r="AE100" i="11"/>
  <c r="AF100" i="11"/>
  <c r="AG100" i="11"/>
  <c r="AH100" i="11"/>
  <c r="AI100" i="11"/>
  <c r="AJ100" i="11"/>
  <c r="AK100" i="11"/>
  <c r="O99" i="11"/>
  <c r="R99" i="11"/>
  <c r="S99" i="11"/>
  <c r="T99" i="11"/>
  <c r="U99" i="11"/>
  <c r="V99" i="11"/>
  <c r="W99" i="11"/>
  <c r="X99" i="11"/>
  <c r="Y99" i="11"/>
  <c r="Z99" i="11"/>
  <c r="AA99" i="11"/>
  <c r="AB99" i="11"/>
  <c r="AC99" i="11"/>
  <c r="AD99" i="11"/>
  <c r="AE99" i="11"/>
  <c r="AF99" i="11"/>
  <c r="AG99" i="11"/>
  <c r="AH99" i="11"/>
  <c r="AI99" i="11"/>
  <c r="AJ99" i="11"/>
  <c r="AK99" i="11"/>
  <c r="R98" i="11"/>
  <c r="O98" i="11"/>
  <c r="S98" i="11"/>
  <c r="T98" i="11"/>
  <c r="U98" i="11"/>
  <c r="V98" i="11"/>
  <c r="W98" i="11"/>
  <c r="X98" i="11"/>
  <c r="Y98" i="11"/>
  <c r="Z98" i="11"/>
  <c r="AA98" i="11"/>
  <c r="AB98" i="11"/>
  <c r="AC98" i="11"/>
  <c r="AD98" i="11"/>
  <c r="AE98" i="11"/>
  <c r="AF98" i="11"/>
  <c r="AG98" i="11"/>
  <c r="AH98" i="11"/>
  <c r="AI98" i="11"/>
  <c r="AJ98" i="11"/>
  <c r="AK98" i="11"/>
  <c r="O97" i="11"/>
  <c r="R97" i="11"/>
  <c r="S97" i="11"/>
  <c r="T97" i="11"/>
  <c r="U97" i="11"/>
  <c r="V97" i="11"/>
  <c r="W97" i="11"/>
  <c r="X97" i="11"/>
  <c r="Y97" i="11"/>
  <c r="Z97" i="11"/>
  <c r="AA97" i="11"/>
  <c r="AB97" i="11"/>
  <c r="AC97" i="11"/>
  <c r="AD97" i="11"/>
  <c r="AE97" i="11"/>
  <c r="AF97" i="11"/>
  <c r="AG97" i="11"/>
  <c r="AH97" i="11"/>
  <c r="AI97" i="11"/>
  <c r="AJ97" i="11"/>
  <c r="AK97" i="11"/>
  <c r="R96" i="11"/>
  <c r="O96" i="11"/>
  <c r="S96" i="11"/>
  <c r="T96" i="11"/>
  <c r="U96" i="11"/>
  <c r="V96" i="11"/>
  <c r="W96" i="11"/>
  <c r="X96" i="11"/>
  <c r="Y96" i="11"/>
  <c r="Z96" i="11"/>
  <c r="AA96" i="11"/>
  <c r="AB96" i="11"/>
  <c r="AC96" i="11"/>
  <c r="AD96" i="11"/>
  <c r="AE96" i="11"/>
  <c r="AF96" i="11"/>
  <c r="AG96" i="11"/>
  <c r="AH96" i="11"/>
  <c r="AI96" i="11"/>
  <c r="AJ96" i="11"/>
  <c r="AK96" i="11"/>
  <c r="R95" i="11"/>
  <c r="O95" i="11"/>
  <c r="S95" i="11"/>
  <c r="T95" i="11"/>
  <c r="U95" i="11"/>
  <c r="V95" i="11"/>
  <c r="W95" i="11"/>
  <c r="X95" i="11"/>
  <c r="Y95" i="11"/>
  <c r="Z95" i="11"/>
  <c r="AA95" i="11"/>
  <c r="AB95" i="11"/>
  <c r="AC95" i="11"/>
  <c r="AD95" i="11"/>
  <c r="AE95" i="11"/>
  <c r="AF95" i="11"/>
  <c r="AG95" i="11"/>
  <c r="AH95" i="11"/>
  <c r="AI95" i="11"/>
  <c r="AJ95" i="11"/>
  <c r="AK95" i="11"/>
  <c r="O94" i="11"/>
  <c r="R94" i="11"/>
  <c r="S94" i="11"/>
  <c r="T94" i="11"/>
  <c r="U94" i="11"/>
  <c r="V94" i="11"/>
  <c r="W94" i="11"/>
  <c r="X94" i="11"/>
  <c r="Y94" i="11"/>
  <c r="Z94" i="11"/>
  <c r="AA94" i="11"/>
  <c r="AB94" i="11"/>
  <c r="AC94" i="11"/>
  <c r="AD94" i="11"/>
  <c r="AE94" i="11"/>
  <c r="AF94" i="11"/>
  <c r="AG94" i="11"/>
  <c r="AH94" i="11"/>
  <c r="AI94" i="11"/>
  <c r="AJ94" i="11"/>
  <c r="AK94" i="11"/>
  <c r="O93" i="11"/>
  <c r="R93" i="11"/>
  <c r="S93" i="11"/>
  <c r="T93" i="11"/>
  <c r="U93" i="11"/>
  <c r="V93" i="11"/>
  <c r="W93" i="11"/>
  <c r="X93" i="11"/>
  <c r="Y93" i="11"/>
  <c r="Z93" i="11"/>
  <c r="AA93" i="11"/>
  <c r="AB93" i="11"/>
  <c r="AC93" i="11"/>
  <c r="AD93" i="11"/>
  <c r="AE93" i="11"/>
  <c r="AF93" i="11"/>
  <c r="AG93" i="11"/>
  <c r="AH93" i="11"/>
  <c r="AI93" i="11"/>
  <c r="AJ93" i="11"/>
  <c r="AK93" i="11"/>
  <c r="R92" i="11"/>
  <c r="O92" i="11"/>
  <c r="S92" i="11"/>
  <c r="T92" i="11"/>
  <c r="U92" i="11"/>
  <c r="V92" i="11"/>
  <c r="W92" i="11"/>
  <c r="X92" i="11"/>
  <c r="Y92" i="11"/>
  <c r="Z92" i="11"/>
  <c r="AA92" i="11"/>
  <c r="AB92" i="11"/>
  <c r="AC92" i="11"/>
  <c r="AD92" i="11"/>
  <c r="AE92" i="11"/>
  <c r="AF92" i="11"/>
  <c r="AG92" i="11"/>
  <c r="AH92" i="11"/>
  <c r="AI92" i="11"/>
  <c r="AJ92" i="11"/>
  <c r="AK92" i="11"/>
  <c r="R91" i="11"/>
  <c r="O91" i="11"/>
  <c r="S91" i="11"/>
  <c r="T91" i="11"/>
  <c r="U91" i="11"/>
  <c r="V91" i="11"/>
  <c r="W91" i="11"/>
  <c r="X91" i="11"/>
  <c r="Y91" i="11"/>
  <c r="Z91" i="11"/>
  <c r="AA91" i="11"/>
  <c r="AB91" i="11"/>
  <c r="AC91" i="11"/>
  <c r="AD91" i="11"/>
  <c r="AE91" i="11"/>
  <c r="AF91" i="11"/>
  <c r="AG91" i="11"/>
  <c r="AH91" i="11"/>
  <c r="AI91" i="11"/>
  <c r="AJ91" i="11"/>
  <c r="AK91" i="11"/>
  <c r="O90" i="11"/>
  <c r="R90" i="11"/>
  <c r="S90" i="11"/>
  <c r="T90" i="11"/>
  <c r="U90" i="11"/>
  <c r="V90" i="11"/>
  <c r="W90" i="11"/>
  <c r="X90" i="11"/>
  <c r="Y90" i="11"/>
  <c r="Z90" i="11"/>
  <c r="AA90" i="11"/>
  <c r="AB90" i="11"/>
  <c r="AC90" i="11"/>
  <c r="AD90" i="11"/>
  <c r="AE90" i="11"/>
  <c r="AF90" i="11"/>
  <c r="AG90" i="11"/>
  <c r="AH90" i="11"/>
  <c r="AI90" i="11"/>
  <c r="AJ90" i="11"/>
  <c r="AK90" i="11"/>
  <c r="O89" i="11"/>
  <c r="R89" i="11"/>
  <c r="S89" i="11"/>
  <c r="T89" i="11"/>
  <c r="U89" i="11"/>
  <c r="V89" i="11"/>
  <c r="W89" i="11"/>
  <c r="X89" i="11"/>
  <c r="Y89" i="11"/>
  <c r="Z89" i="11"/>
  <c r="AA89" i="11"/>
  <c r="AB89" i="11"/>
  <c r="AC89" i="11"/>
  <c r="AD89" i="11"/>
  <c r="AE89" i="11"/>
  <c r="AF89" i="11"/>
  <c r="AG89" i="11"/>
  <c r="AH89" i="11"/>
  <c r="AI89" i="11"/>
  <c r="AJ89" i="11"/>
  <c r="AK89" i="11"/>
  <c r="O88" i="11"/>
  <c r="R88" i="11"/>
  <c r="S88" i="11"/>
  <c r="T88" i="11"/>
  <c r="U88" i="11"/>
  <c r="V88" i="11"/>
  <c r="W88" i="11"/>
  <c r="X88" i="11"/>
  <c r="Y88" i="11"/>
  <c r="Z88" i="11"/>
  <c r="AA88" i="11"/>
  <c r="AB88" i="11"/>
  <c r="AC88" i="11"/>
  <c r="AD88" i="11"/>
  <c r="AE88" i="11"/>
  <c r="AF88" i="11"/>
  <c r="AG88" i="11"/>
  <c r="AH88" i="11"/>
  <c r="AI88" i="11"/>
  <c r="AJ88" i="11"/>
  <c r="AK88" i="11"/>
  <c r="O87" i="11"/>
  <c r="R87" i="11"/>
  <c r="S87" i="11"/>
  <c r="T87" i="11"/>
  <c r="U87" i="11"/>
  <c r="V87" i="11"/>
  <c r="W87" i="11"/>
  <c r="X87" i="11"/>
  <c r="Y87" i="11"/>
  <c r="Z87" i="11"/>
  <c r="AA87" i="11"/>
  <c r="AB87" i="11"/>
  <c r="AC87" i="11"/>
  <c r="AD87" i="11"/>
  <c r="AE87" i="11"/>
  <c r="AF87" i="11"/>
  <c r="AG87" i="11"/>
  <c r="AH87" i="11"/>
  <c r="AI87" i="11"/>
  <c r="AJ87" i="11"/>
  <c r="AK87" i="11"/>
  <c r="R86" i="11"/>
  <c r="O86" i="11"/>
  <c r="S86" i="11"/>
  <c r="T86" i="11"/>
  <c r="U86" i="11"/>
  <c r="V86" i="11"/>
  <c r="W86" i="11"/>
  <c r="X86" i="11"/>
  <c r="Y86" i="11"/>
  <c r="Z86" i="11"/>
  <c r="AA86" i="11"/>
  <c r="AB86" i="11"/>
  <c r="AC86" i="11"/>
  <c r="AD86" i="11"/>
  <c r="AE86" i="11"/>
  <c r="AF86" i="11"/>
  <c r="AG86" i="11"/>
  <c r="AH86" i="11"/>
  <c r="AI86" i="11"/>
  <c r="AJ86" i="11"/>
  <c r="AK86" i="11"/>
  <c r="R85" i="11"/>
  <c r="O85" i="11"/>
  <c r="S85" i="11"/>
  <c r="T85" i="11"/>
  <c r="U85" i="11"/>
  <c r="V85" i="11"/>
  <c r="W85" i="11"/>
  <c r="X85" i="11"/>
  <c r="Y85" i="11"/>
  <c r="Z85" i="11"/>
  <c r="AA85" i="11"/>
  <c r="AB85" i="11"/>
  <c r="AC85" i="11"/>
  <c r="AD85" i="11"/>
  <c r="AE85" i="11"/>
  <c r="AF85" i="11"/>
  <c r="AG85" i="11"/>
  <c r="AH85" i="11"/>
  <c r="AI85" i="11"/>
  <c r="AJ85" i="11"/>
  <c r="AK85" i="11"/>
  <c r="R84" i="11"/>
  <c r="O84" i="11"/>
  <c r="S84" i="11"/>
  <c r="T84" i="11"/>
  <c r="U84" i="11"/>
  <c r="V84" i="11"/>
  <c r="W84" i="11"/>
  <c r="X84" i="11"/>
  <c r="Y84" i="11"/>
  <c r="Z84" i="11"/>
  <c r="AA84" i="11"/>
  <c r="AB84" i="11"/>
  <c r="AC84" i="11"/>
  <c r="AD84" i="11"/>
  <c r="AE84" i="11"/>
  <c r="AF84" i="11"/>
  <c r="AG84" i="11"/>
  <c r="AH84" i="11"/>
  <c r="AI84" i="11"/>
  <c r="AJ84" i="11"/>
  <c r="AK84" i="11"/>
  <c r="O83" i="11"/>
  <c r="R83" i="11"/>
  <c r="S83" i="11"/>
  <c r="T83" i="11"/>
  <c r="U83" i="11"/>
  <c r="V83" i="11"/>
  <c r="W83" i="11"/>
  <c r="X83" i="11"/>
  <c r="Y83" i="11"/>
  <c r="Z83" i="11"/>
  <c r="AA83" i="11"/>
  <c r="AB83" i="11"/>
  <c r="AC83" i="11"/>
  <c r="AD83" i="11"/>
  <c r="AE83" i="11"/>
  <c r="AF83" i="11"/>
  <c r="AG83" i="11"/>
  <c r="AH83" i="11"/>
  <c r="AI83" i="11"/>
  <c r="AJ83" i="11"/>
  <c r="AK83" i="11"/>
  <c r="R82" i="11"/>
  <c r="O82" i="11"/>
  <c r="S82" i="11"/>
  <c r="T82" i="11"/>
  <c r="U82" i="11"/>
  <c r="V82" i="11"/>
  <c r="W82" i="11"/>
  <c r="X82" i="11"/>
  <c r="Y82" i="11"/>
  <c r="Z82" i="11"/>
  <c r="AA82" i="11"/>
  <c r="AB82" i="11"/>
  <c r="AC82" i="11"/>
  <c r="AD82" i="11"/>
  <c r="AE82" i="11"/>
  <c r="AF82" i="11"/>
  <c r="AG82" i="11"/>
  <c r="AH82" i="11"/>
  <c r="AI82" i="11"/>
  <c r="AJ82" i="11"/>
  <c r="AK82" i="11"/>
  <c r="O81" i="11"/>
  <c r="R81" i="11"/>
  <c r="S81" i="11"/>
  <c r="T81" i="11"/>
  <c r="U81" i="11"/>
  <c r="V81" i="11"/>
  <c r="W81" i="11"/>
  <c r="X81" i="11"/>
  <c r="Y81" i="11"/>
  <c r="Z81" i="11"/>
  <c r="AA81" i="11"/>
  <c r="AB81" i="11"/>
  <c r="AC81" i="11"/>
  <c r="AD81" i="11"/>
  <c r="AE81" i="11"/>
  <c r="AF81" i="11"/>
  <c r="AG81" i="11"/>
  <c r="AH81" i="11"/>
  <c r="AI81" i="11"/>
  <c r="AJ81" i="11"/>
  <c r="AK81" i="11"/>
  <c r="AL79" i="11"/>
  <c r="O64" i="11"/>
  <c r="S64" i="11"/>
  <c r="T64" i="11"/>
  <c r="U64" i="11"/>
  <c r="V64" i="11"/>
  <c r="W64" i="11"/>
  <c r="X64" i="11"/>
  <c r="Y64" i="11"/>
  <c r="Z64" i="11"/>
  <c r="AA64" i="11"/>
  <c r="AB64" i="11"/>
  <c r="AC64" i="11"/>
  <c r="AD64" i="11"/>
  <c r="AE64" i="11"/>
  <c r="AF64" i="11"/>
  <c r="AG64" i="11"/>
  <c r="AH64" i="11"/>
  <c r="AI64" i="11"/>
  <c r="AJ64" i="11"/>
  <c r="AK64" i="11"/>
  <c r="O63" i="11"/>
  <c r="S63" i="11"/>
  <c r="T63" i="11"/>
  <c r="U63" i="11"/>
  <c r="V63" i="11"/>
  <c r="W63" i="11"/>
  <c r="X63" i="11"/>
  <c r="Y63" i="11"/>
  <c r="Z63" i="11"/>
  <c r="AA63" i="11"/>
  <c r="AB63" i="11"/>
  <c r="AC63" i="11"/>
  <c r="AD63" i="11"/>
  <c r="AE63" i="11"/>
  <c r="AF63" i="11"/>
  <c r="AG63" i="11"/>
  <c r="AH63" i="11"/>
  <c r="AI63" i="11"/>
  <c r="AJ63" i="11"/>
  <c r="AK63" i="11"/>
  <c r="R62" i="11"/>
  <c r="O62" i="11"/>
  <c r="S62" i="11"/>
  <c r="T62" i="11"/>
  <c r="U62" i="11"/>
  <c r="V62" i="11"/>
  <c r="W62" i="11"/>
  <c r="X62" i="11"/>
  <c r="Y62" i="11"/>
  <c r="Z62" i="11"/>
  <c r="AA62" i="11"/>
  <c r="AB62" i="11"/>
  <c r="AC62" i="11"/>
  <c r="AD62" i="11"/>
  <c r="AE62" i="11"/>
  <c r="AF62" i="11"/>
  <c r="AG62" i="11"/>
  <c r="AH62" i="11"/>
  <c r="AI62" i="11"/>
  <c r="AJ62" i="11"/>
  <c r="AK62" i="11"/>
  <c r="R61" i="11"/>
  <c r="O61" i="11"/>
  <c r="S61" i="11"/>
  <c r="T61" i="11"/>
  <c r="U61" i="11"/>
  <c r="V61" i="11"/>
  <c r="W61" i="11"/>
  <c r="X61" i="11"/>
  <c r="Y61" i="11"/>
  <c r="Z61" i="11"/>
  <c r="AA61" i="11"/>
  <c r="AB61" i="11"/>
  <c r="AC61" i="11"/>
  <c r="AD61" i="11"/>
  <c r="AE61" i="11"/>
  <c r="AF61" i="11"/>
  <c r="AG61" i="11"/>
  <c r="AH61" i="11"/>
  <c r="AI61" i="11"/>
  <c r="AJ61" i="11"/>
  <c r="AK61" i="11"/>
  <c r="O60" i="11"/>
  <c r="R60" i="11"/>
  <c r="S60" i="11"/>
  <c r="T60" i="11"/>
  <c r="U60" i="11"/>
  <c r="V60" i="11"/>
  <c r="W60" i="11"/>
  <c r="X60" i="11"/>
  <c r="Y60" i="11"/>
  <c r="Z60" i="11"/>
  <c r="AA60" i="11"/>
  <c r="AB60" i="11"/>
  <c r="AC60" i="11"/>
  <c r="AD60" i="11"/>
  <c r="AE60" i="11"/>
  <c r="AF60" i="11"/>
  <c r="AG60" i="11"/>
  <c r="AH60" i="11"/>
  <c r="AI60" i="11"/>
  <c r="AJ60" i="11"/>
  <c r="AK60" i="11"/>
  <c r="O59" i="11"/>
  <c r="S59" i="11"/>
  <c r="T59" i="11"/>
  <c r="U59" i="11"/>
  <c r="V59" i="11"/>
  <c r="W59" i="11"/>
  <c r="X59" i="11"/>
  <c r="Y59" i="11"/>
  <c r="Z59" i="11"/>
  <c r="AA59" i="11"/>
  <c r="AB59" i="11"/>
  <c r="AC59" i="11"/>
  <c r="AD59" i="11"/>
  <c r="AE59" i="11"/>
  <c r="AF59" i="11"/>
  <c r="AG59" i="11"/>
  <c r="AH59" i="11"/>
  <c r="AI59" i="11"/>
  <c r="AJ59" i="11"/>
  <c r="AK59" i="11"/>
  <c r="O58" i="11"/>
  <c r="S58" i="11"/>
  <c r="T58" i="11"/>
  <c r="U58" i="11"/>
  <c r="V58" i="11"/>
  <c r="W58" i="11"/>
  <c r="X58" i="11"/>
  <c r="Y58" i="11"/>
  <c r="Z58" i="11"/>
  <c r="AA58" i="11"/>
  <c r="AB58" i="11"/>
  <c r="AC58" i="11"/>
  <c r="AD58" i="11"/>
  <c r="AE58" i="11"/>
  <c r="AF58" i="11"/>
  <c r="AG58" i="11"/>
  <c r="AH58" i="11"/>
  <c r="AI58" i="11"/>
  <c r="AJ58" i="11"/>
  <c r="AK58" i="11"/>
  <c r="O57" i="11"/>
  <c r="R57" i="11"/>
  <c r="S57" i="11"/>
  <c r="T57" i="11"/>
  <c r="U57" i="11"/>
  <c r="V57" i="11"/>
  <c r="W57" i="11"/>
  <c r="X57" i="11"/>
  <c r="Y57" i="11"/>
  <c r="Z57" i="11"/>
  <c r="AA57" i="11"/>
  <c r="AB57" i="11"/>
  <c r="AC57" i="11"/>
  <c r="AD57" i="11"/>
  <c r="AE57" i="11"/>
  <c r="AF57" i="11"/>
  <c r="AG57" i="11"/>
  <c r="AH57" i="11"/>
  <c r="AI57" i="11"/>
  <c r="AJ57" i="11"/>
  <c r="AK57" i="11"/>
  <c r="R56" i="11"/>
  <c r="O56" i="11"/>
  <c r="S56" i="11"/>
  <c r="T56" i="11"/>
  <c r="T79" i="11" s="1"/>
  <c r="U56" i="11"/>
  <c r="V56" i="11"/>
  <c r="W56" i="11"/>
  <c r="W79" i="11" s="1"/>
  <c r="X56" i="11"/>
  <c r="X79" i="11" s="1"/>
  <c r="Y56" i="11"/>
  <c r="Z56" i="11"/>
  <c r="AA56" i="11"/>
  <c r="AB56" i="11"/>
  <c r="AB79" i="11" s="1"/>
  <c r="AC56" i="11"/>
  <c r="AD56" i="11"/>
  <c r="AE56" i="11"/>
  <c r="AF56" i="11"/>
  <c r="AF79" i="11" s="1"/>
  <c r="AG56" i="11"/>
  <c r="AH56" i="11"/>
  <c r="AI56" i="11"/>
  <c r="AJ56" i="11"/>
  <c r="AJ79" i="11" s="1"/>
  <c r="AK56" i="11"/>
  <c r="AL54" i="11"/>
  <c r="O35" i="11"/>
  <c r="S35" i="11"/>
  <c r="T35" i="11"/>
  <c r="U35" i="11"/>
  <c r="V35" i="11"/>
  <c r="W35" i="11"/>
  <c r="X35" i="11"/>
  <c r="Y35" i="11"/>
  <c r="Z35" i="11"/>
  <c r="AA35" i="11"/>
  <c r="AB35" i="11"/>
  <c r="AC35" i="11"/>
  <c r="AD35" i="11"/>
  <c r="AE35" i="11"/>
  <c r="AF35" i="11"/>
  <c r="AG35" i="11"/>
  <c r="AH35" i="11"/>
  <c r="AI35" i="11"/>
  <c r="AJ35" i="11"/>
  <c r="AK35" i="11"/>
  <c r="O34" i="11"/>
  <c r="S34" i="11"/>
  <c r="T34" i="11"/>
  <c r="U34" i="11"/>
  <c r="V34" i="11"/>
  <c r="W34" i="11"/>
  <c r="X34" i="11"/>
  <c r="Y34" i="11"/>
  <c r="Z34" i="11"/>
  <c r="AA34" i="11"/>
  <c r="AB34" i="11"/>
  <c r="AC34" i="11"/>
  <c r="AD34" i="11"/>
  <c r="AE34" i="11"/>
  <c r="AF34" i="11"/>
  <c r="AG34" i="11"/>
  <c r="AH34" i="11"/>
  <c r="AI34" i="11"/>
  <c r="AJ34" i="11"/>
  <c r="AK34" i="11"/>
  <c r="O33" i="11"/>
  <c r="S33" i="11"/>
  <c r="T33" i="11"/>
  <c r="U33" i="11"/>
  <c r="V33" i="11"/>
  <c r="W33" i="11"/>
  <c r="X33" i="11"/>
  <c r="Y33" i="11"/>
  <c r="Z33" i="11"/>
  <c r="AA33" i="11"/>
  <c r="AB33" i="11"/>
  <c r="AC33" i="11"/>
  <c r="AD33" i="11"/>
  <c r="AE33" i="11"/>
  <c r="AF33" i="11"/>
  <c r="AG33" i="11"/>
  <c r="AH33" i="11"/>
  <c r="AI33" i="11"/>
  <c r="AJ33" i="11"/>
  <c r="AK33" i="11"/>
  <c r="O32" i="11"/>
  <c r="S32" i="11"/>
  <c r="T32" i="11"/>
  <c r="U32" i="11"/>
  <c r="V32" i="11"/>
  <c r="W32" i="11"/>
  <c r="X32" i="11"/>
  <c r="Y32" i="11"/>
  <c r="Z32" i="11"/>
  <c r="AA32" i="11"/>
  <c r="AB32" i="11"/>
  <c r="AC32" i="11"/>
  <c r="AD32" i="11"/>
  <c r="AE32" i="11"/>
  <c r="AF32" i="11"/>
  <c r="AG32" i="11"/>
  <c r="AH32" i="11"/>
  <c r="AI32" i="11"/>
  <c r="AJ32" i="11"/>
  <c r="AK32" i="11"/>
  <c r="O31" i="11"/>
  <c r="S31" i="11"/>
  <c r="S54" i="11" s="1"/>
  <c r="T31" i="11"/>
  <c r="T54" i="11" s="1"/>
  <c r="U31" i="11"/>
  <c r="U54" i="11" s="1"/>
  <c r="V31" i="11"/>
  <c r="V54" i="11" s="1"/>
  <c r="W31" i="11"/>
  <c r="W54" i="11" s="1"/>
  <c r="X31" i="11"/>
  <c r="X54" i="11" s="1"/>
  <c r="Y31" i="11"/>
  <c r="Y54" i="11" s="1"/>
  <c r="Z31" i="11"/>
  <c r="Z54" i="11" s="1"/>
  <c r="AA31" i="11"/>
  <c r="AA54" i="11" s="1"/>
  <c r="AB31" i="11"/>
  <c r="AB54" i="11" s="1"/>
  <c r="AC31" i="11"/>
  <c r="AC54" i="11" s="1"/>
  <c r="AD31" i="11"/>
  <c r="AD54" i="11" s="1"/>
  <c r="AE31" i="11"/>
  <c r="AE54" i="11" s="1"/>
  <c r="AF31" i="11"/>
  <c r="AF54" i="11" s="1"/>
  <c r="AG31" i="11"/>
  <c r="AG54" i="11" s="1"/>
  <c r="AH31" i="11"/>
  <c r="AH54" i="11" s="1"/>
  <c r="AI31" i="11"/>
  <c r="AI54" i="11" s="1"/>
  <c r="AJ31" i="11"/>
  <c r="AJ54" i="11" s="1"/>
  <c r="AK31" i="11"/>
  <c r="AK54" i="11" s="1"/>
  <c r="AL29" i="11"/>
  <c r="O10" i="11"/>
  <c r="S10" i="11"/>
  <c r="T10" i="11"/>
  <c r="U10" i="11"/>
  <c r="V10" i="11"/>
  <c r="W10" i="11"/>
  <c r="X10" i="11"/>
  <c r="Y10" i="11"/>
  <c r="Z10" i="11"/>
  <c r="AA10" i="11"/>
  <c r="AB10" i="11"/>
  <c r="AC10" i="11"/>
  <c r="AD10" i="11"/>
  <c r="AE10" i="11"/>
  <c r="AF10" i="11"/>
  <c r="AG10" i="11"/>
  <c r="AH10" i="11"/>
  <c r="AI10" i="11"/>
  <c r="AJ10" i="11"/>
  <c r="AK10" i="11"/>
  <c r="O9" i="11"/>
  <c r="S9" i="11"/>
  <c r="T9" i="11"/>
  <c r="U9" i="11"/>
  <c r="V9" i="11"/>
  <c r="W9" i="11"/>
  <c r="X9" i="11"/>
  <c r="Y9" i="11"/>
  <c r="Z9" i="11"/>
  <c r="AA9" i="11"/>
  <c r="AB9" i="11"/>
  <c r="AC9" i="11"/>
  <c r="AD9" i="11"/>
  <c r="AE9" i="11"/>
  <c r="AF9" i="11"/>
  <c r="AG9" i="11"/>
  <c r="AH9" i="11"/>
  <c r="AI9" i="11"/>
  <c r="AJ9" i="11"/>
  <c r="AK9" i="11"/>
  <c r="O8" i="11"/>
  <c r="S8" i="11"/>
  <c r="T8" i="11"/>
  <c r="U8" i="11"/>
  <c r="V8" i="11"/>
  <c r="W8" i="11"/>
  <c r="X8" i="11"/>
  <c r="Y8" i="11"/>
  <c r="Z8" i="11"/>
  <c r="AA8" i="11"/>
  <c r="AB8" i="11"/>
  <c r="AC8" i="11"/>
  <c r="AD8" i="11"/>
  <c r="AE8" i="11"/>
  <c r="AF8" i="11"/>
  <c r="AG8" i="11"/>
  <c r="AH8" i="11"/>
  <c r="AI8" i="11"/>
  <c r="AJ8" i="11"/>
  <c r="AK8" i="11"/>
  <c r="O7" i="11"/>
  <c r="S7" i="11"/>
  <c r="T7" i="11"/>
  <c r="U7" i="11"/>
  <c r="V7" i="11"/>
  <c r="W7" i="11"/>
  <c r="X7" i="11"/>
  <c r="Y7" i="11"/>
  <c r="Z7" i="11"/>
  <c r="AA7" i="11"/>
  <c r="AB7" i="11"/>
  <c r="AC7" i="11"/>
  <c r="AD7" i="11"/>
  <c r="AE7" i="11"/>
  <c r="AF7" i="11"/>
  <c r="AG7" i="11"/>
  <c r="AH7" i="11"/>
  <c r="AI7" i="11"/>
  <c r="AJ7" i="11"/>
  <c r="AK7" i="11"/>
  <c r="O6" i="11"/>
  <c r="S6" i="11"/>
  <c r="S29" i="11" s="1"/>
  <c r="T6" i="11"/>
  <c r="T29" i="11" s="1"/>
  <c r="U6" i="11"/>
  <c r="U29" i="11" s="1"/>
  <c r="V6" i="11"/>
  <c r="V29" i="11" s="1"/>
  <c r="W6" i="11"/>
  <c r="W29" i="11" s="1"/>
  <c r="X6" i="11"/>
  <c r="X29" i="11" s="1"/>
  <c r="Y6" i="11"/>
  <c r="Y29" i="11" s="1"/>
  <c r="Z6" i="11"/>
  <c r="Z29" i="11" s="1"/>
  <c r="AA6" i="11"/>
  <c r="AA29" i="11" s="1"/>
  <c r="AB6" i="11"/>
  <c r="AB29" i="11" s="1"/>
  <c r="AC6" i="11"/>
  <c r="AC29" i="11" s="1"/>
  <c r="AD6" i="11"/>
  <c r="AD29" i="11" s="1"/>
  <c r="AE6" i="11"/>
  <c r="AE29" i="11" s="1"/>
  <c r="AF6" i="11"/>
  <c r="AF29" i="11" s="1"/>
  <c r="AG6" i="11"/>
  <c r="AG29" i="11" s="1"/>
  <c r="AH6" i="11"/>
  <c r="AH29" i="11" s="1"/>
  <c r="AI6" i="11"/>
  <c r="AI29" i="11" s="1"/>
  <c r="AJ6" i="11"/>
  <c r="AJ29" i="11" s="1"/>
  <c r="AK6" i="11"/>
  <c r="AK29" i="11" s="1"/>
  <c r="R433" i="11"/>
  <c r="R414" i="11"/>
  <c r="R382" i="11"/>
  <c r="R361" i="11"/>
  <c r="R360" i="11"/>
  <c r="R359" i="11"/>
  <c r="R358" i="11"/>
  <c r="R344" i="11"/>
  <c r="R334" i="11"/>
  <c r="R333" i="11"/>
  <c r="R332" i="11"/>
  <c r="R309" i="11"/>
  <c r="R308" i="11"/>
  <c r="R307" i="11"/>
  <c r="R284" i="11"/>
  <c r="R283" i="11"/>
  <c r="R238" i="11"/>
  <c r="R114" i="11"/>
  <c r="R113" i="11"/>
  <c r="R105" i="11"/>
  <c r="R104" i="11"/>
  <c r="AI504" i="11" l="1"/>
  <c r="AE504" i="11"/>
  <c r="AA504" i="11"/>
  <c r="V504" i="11"/>
  <c r="R504" i="11"/>
  <c r="V479" i="11"/>
  <c r="R479" i="11"/>
  <c r="AI479" i="11"/>
  <c r="AE479" i="11"/>
  <c r="AA479" i="11"/>
  <c r="W479" i="11"/>
  <c r="S479" i="11"/>
  <c r="AK479" i="11"/>
  <c r="AG479" i="11"/>
  <c r="AC479" i="11"/>
  <c r="Y479" i="11"/>
  <c r="U479" i="11"/>
  <c r="AI454" i="11"/>
  <c r="AE454" i="11"/>
  <c r="AA454" i="11"/>
  <c r="W454" i="11"/>
  <c r="S454" i="11"/>
  <c r="AK429" i="11"/>
  <c r="AG429" i="11"/>
  <c r="AC429" i="11"/>
  <c r="Y429" i="11"/>
  <c r="U429" i="11"/>
  <c r="AJ429" i="11"/>
  <c r="AF429" i="11"/>
  <c r="AB429" i="11"/>
  <c r="X429" i="11"/>
  <c r="T429" i="11"/>
  <c r="AK379" i="11"/>
  <c r="AG379" i="11"/>
  <c r="AC379" i="11"/>
  <c r="Y379" i="11"/>
  <c r="U379" i="11"/>
  <c r="AJ379" i="11"/>
  <c r="AF379" i="11"/>
  <c r="AB379" i="11"/>
  <c r="X379" i="11"/>
  <c r="T379" i="11"/>
  <c r="AH354" i="11"/>
  <c r="AD354" i="11"/>
  <c r="Z354" i="11"/>
  <c r="V354" i="11"/>
  <c r="X229" i="11"/>
  <c r="AK129" i="11"/>
  <c r="AG129" i="11"/>
  <c r="AC129" i="11"/>
  <c r="Y129" i="11"/>
  <c r="U129" i="11"/>
  <c r="S79" i="11"/>
  <c r="AE79" i="11"/>
  <c r="AJ129" i="11"/>
  <c r="X129" i="11"/>
  <c r="AE179" i="11"/>
  <c r="W179" i="11"/>
  <c r="AK354" i="11"/>
  <c r="AG354" i="11"/>
  <c r="AC354" i="11"/>
  <c r="Y354" i="11"/>
  <c r="U354" i="11"/>
  <c r="AJ479" i="11"/>
  <c r="AF479" i="11"/>
  <c r="AB479" i="11"/>
  <c r="T479" i="11"/>
  <c r="AI79" i="11"/>
  <c r="AA79" i="11"/>
  <c r="AF129" i="11"/>
  <c r="AB129" i="11"/>
  <c r="T129" i="11"/>
  <c r="AI179" i="11"/>
  <c r="AA179" i="11"/>
  <c r="S179" i="11"/>
  <c r="AJ229" i="11"/>
  <c r="AF229" i="11"/>
  <c r="AB229" i="11"/>
  <c r="T229" i="11"/>
  <c r="AH79" i="11"/>
  <c r="AD79" i="11"/>
  <c r="Z79" i="11"/>
  <c r="V79" i="11"/>
  <c r="AI129" i="11"/>
  <c r="AE129" i="11"/>
  <c r="AA129" i="11"/>
  <c r="W129" i="11"/>
  <c r="S129" i="11"/>
  <c r="AH179" i="11"/>
  <c r="AD179" i="11"/>
  <c r="Z179" i="11"/>
  <c r="V179" i="11"/>
  <c r="AI229" i="11"/>
  <c r="AE229" i="11"/>
  <c r="AA229" i="11"/>
  <c r="W229" i="11"/>
  <c r="S229" i="11"/>
  <c r="AH254" i="11"/>
  <c r="AD254" i="11"/>
  <c r="Z254" i="11"/>
  <c r="V254" i="11"/>
  <c r="AI379" i="11"/>
  <c r="AE379" i="11"/>
  <c r="AA379" i="11"/>
  <c r="AK454" i="11"/>
  <c r="AG454" i="11"/>
  <c r="AC454" i="11"/>
  <c r="U454" i="11"/>
  <c r="AK79" i="11"/>
  <c r="AG79" i="11"/>
  <c r="AC79" i="11"/>
  <c r="Y79" i="11"/>
  <c r="U79" i="11"/>
  <c r="AH129" i="11"/>
  <c r="AD129" i="11"/>
  <c r="Z129" i="11"/>
  <c r="V129" i="11"/>
  <c r="AH229" i="11"/>
  <c r="AD229" i="11"/>
  <c r="Z229" i="11"/>
  <c r="V229" i="11"/>
  <c r="AK254" i="11"/>
  <c r="AG254" i="11"/>
  <c r="AC254" i="11"/>
  <c r="Y254" i="11"/>
  <c r="U254" i="11"/>
  <c r="AI354" i="11"/>
  <c r="AE354" i="11"/>
  <c r="AA354" i="11"/>
  <c r="W354" i="11"/>
  <c r="S354" i="11"/>
  <c r="AJ454" i="11"/>
  <c r="AF454" i="11"/>
  <c r="AB454" i="11"/>
  <c r="X454" i="11"/>
  <c r="T454" i="11"/>
  <c r="AH479" i="11"/>
  <c r="AD479" i="11"/>
  <c r="Z479" i="11"/>
  <c r="R6" i="11"/>
  <c r="R29" i="11" s="1"/>
  <c r="J29" i="11"/>
  <c r="R119" i="11"/>
  <c r="R117" i="11"/>
  <c r="R118" i="11"/>
  <c r="R231" i="11"/>
  <c r="R331" i="11"/>
  <c r="R381" i="11"/>
  <c r="R404" i="11" s="1"/>
  <c r="J404" i="11"/>
  <c r="AH304" i="11"/>
  <c r="AD304" i="11"/>
  <c r="Z304" i="11"/>
  <c r="V304" i="11"/>
  <c r="R379" i="11"/>
  <c r="R454" i="11"/>
  <c r="J504" i="11"/>
  <c r="L504" i="11" s="1"/>
  <c r="J454" i="11"/>
  <c r="J379" i="11"/>
  <c r="X482" i="11"/>
  <c r="X483" i="11"/>
  <c r="X484" i="11"/>
  <c r="X485" i="11"/>
  <c r="F529" i="11"/>
  <c r="J529" i="11"/>
  <c r="R209" i="11"/>
  <c r="X504" i="11" l="1"/>
  <c r="R115" i="11"/>
  <c r="L529" i="11"/>
  <c r="H454" i="11"/>
  <c r="F479" i="11"/>
  <c r="R236" i="11"/>
  <c r="L479" i="11" l="1"/>
  <c r="H404" i="11"/>
  <c r="H279" i="11"/>
  <c r="R34" i="11"/>
  <c r="R407" i="11"/>
  <c r="R141" i="11"/>
  <c r="R140" i="11"/>
  <c r="R145" i="11"/>
  <c r="R142" i="11"/>
  <c r="R139" i="11"/>
  <c r="R133" i="11" l="1"/>
  <c r="R134" i="11"/>
  <c r="R136" i="11"/>
  <c r="R144" i="11"/>
  <c r="R406" i="11"/>
  <c r="R64" i="11"/>
  <c r="R32" i="11"/>
  <c r="R131" i="11"/>
  <c r="R59" i="11"/>
  <c r="R282" i="11"/>
  <c r="R285" i="11"/>
  <c r="R33" i="11"/>
  <c r="R409" i="11"/>
  <c r="F279" i="11" l="1"/>
  <c r="R138" i="11"/>
  <c r="R137" i="11"/>
  <c r="R143" i="11"/>
  <c r="R135" i="11"/>
  <c r="H154" i="11"/>
  <c r="R31" i="11"/>
  <c r="R132" i="11" l="1"/>
  <c r="R154" i="11" s="1"/>
  <c r="J154" i="11"/>
  <c r="F379" i="11"/>
  <c r="R410" i="11"/>
  <c r="F29" i="11"/>
  <c r="R208" i="11"/>
  <c r="R229" i="11" s="1"/>
  <c r="J229" i="11"/>
  <c r="H54" i="11"/>
  <c r="H29" i="11"/>
  <c r="R58" i="11"/>
  <c r="H129" i="11"/>
  <c r="F454" i="11"/>
  <c r="F354" i="11"/>
  <c r="H329" i="11" l="1"/>
  <c r="H429" i="11"/>
  <c r="R306" i="11"/>
  <c r="R329" i="11" s="1"/>
  <c r="J329" i="11"/>
  <c r="L454" i="11"/>
  <c r="R408" i="11"/>
  <c r="H379" i="11"/>
  <c r="L29" i="11"/>
  <c r="R35" i="11"/>
  <c r="R54" i="11" s="1"/>
  <c r="J54" i="11"/>
  <c r="R112" i="11" l="1"/>
  <c r="R182" i="11"/>
  <c r="R339" i="11"/>
  <c r="R232" i="11"/>
  <c r="L379" i="11"/>
  <c r="R256" i="11"/>
  <c r="R279" i="11" s="1"/>
  <c r="J279" i="11"/>
  <c r="R341" i="11"/>
  <c r="R102" i="11"/>
  <c r="J129" i="11"/>
  <c r="R343" i="11" l="1"/>
  <c r="R287" i="11"/>
  <c r="R412" i="11"/>
  <c r="F129" i="11"/>
  <c r="L279" i="11"/>
  <c r="R181" i="11"/>
  <c r="R204" i="11" s="1"/>
  <c r="J204" i="11"/>
  <c r="R157" i="11"/>
  <c r="R179" i="11" s="1"/>
  <c r="J179" i="11"/>
  <c r="R111" i="11"/>
  <c r="R103" i="11"/>
  <c r="R129" i="11" s="1"/>
  <c r="R286" i="11"/>
  <c r="R233" i="11"/>
  <c r="R411" i="11"/>
  <c r="J429" i="11"/>
  <c r="R429" i="11" l="1"/>
  <c r="H354" i="11"/>
  <c r="F254" i="11"/>
  <c r="L129" i="11"/>
  <c r="H254" i="11" l="1"/>
  <c r="F79" i="11"/>
  <c r="H79" i="11"/>
  <c r="H304" i="11"/>
  <c r="F429" i="11" l="1"/>
  <c r="R237" i="11"/>
  <c r="R335" i="11"/>
  <c r="J354" i="11"/>
  <c r="R337" i="11"/>
  <c r="L354" i="11" l="1"/>
  <c r="F304" i="11"/>
  <c r="L429" i="11"/>
  <c r="R281" i="11"/>
  <c r="R304" i="11" s="1"/>
  <c r="J304" i="11"/>
  <c r="R63" i="11"/>
  <c r="R79" i="11" s="1"/>
  <c r="J79" i="11"/>
  <c r="F204" i="11"/>
  <c r="F404" i="11"/>
  <c r="F179" i="11"/>
  <c r="R336" i="11"/>
  <c r="R354" i="11" s="1"/>
  <c r="R234" i="11"/>
  <c r="R254" i="11" s="1"/>
  <c r="J254" i="11"/>
  <c r="L254" i="11" l="1"/>
  <c r="L79" i="11"/>
  <c r="L304" i="11"/>
  <c r="L404" i="11"/>
  <c r="H179" i="11" l="1"/>
  <c r="F54" i="11"/>
  <c r="H204" i="11"/>
  <c r="L204" i="11" l="1"/>
  <c r="L179" i="11"/>
  <c r="F329" i="11"/>
  <c r="L54" i="11"/>
  <c r="F229" i="11" l="1"/>
  <c r="L329" i="11"/>
  <c r="F154" i="11"/>
  <c r="L154" i="11" l="1"/>
  <c r="H229" i="11" l="1"/>
  <c r="L229" i="11" l="1"/>
</calcChain>
</file>

<file path=xl/sharedStrings.xml><?xml version="1.0" encoding="utf-8"?>
<sst xmlns="http://schemas.openxmlformats.org/spreadsheetml/2006/main" count="793" uniqueCount="430">
  <si>
    <t>단위</t>
  </si>
  <si>
    <t>ㄱ형강</t>
  </si>
  <si>
    <t>kg</t>
  </si>
  <si>
    <t>①</t>
  </si>
  <si>
    <t>등변, 45×45×4mm</t>
  </si>
  <si>
    <t>㎥</t>
  </si>
  <si>
    <t>강설</t>
  </si>
  <si>
    <t>고철, 경량철A</t>
  </si>
  <si>
    <t>KG</t>
  </si>
  <si>
    <t>매입가</t>
  </si>
  <si>
    <t>매</t>
  </si>
  <si>
    <t>개</t>
  </si>
  <si>
    <t>조</t>
  </si>
  <si>
    <t>m</t>
  </si>
  <si>
    <t>경량형강</t>
  </si>
  <si>
    <t>블랙C형강, 100×50×20, t3.2</t>
  </si>
  <si>
    <t>톤</t>
  </si>
  <si>
    <t>고장력볼트</t>
  </si>
  <si>
    <t>F10T, M16×40mm</t>
  </si>
  <si>
    <t>F10T, M16×55mm</t>
  </si>
  <si>
    <t>F10T, M16×65mm</t>
  </si>
  <si>
    <t>F10T, M20×55mm</t>
  </si>
  <si>
    <t>F10T, M20×65mm</t>
  </si>
  <si>
    <t>㎡</t>
  </si>
  <si>
    <t>기초앵커</t>
  </si>
  <si>
    <t>L형앵커, M20×350</t>
  </si>
  <si>
    <t>도기질타일</t>
  </si>
  <si>
    <t>일반색, 300×600mm</t>
  </si>
  <si>
    <t>도어클로저</t>
  </si>
  <si>
    <t>K-630, KS3호, 표준형, 40∼60kg</t>
  </si>
  <si>
    <t>도어핸들</t>
  </si>
  <si>
    <t>원통레버형(Lever Lock)</t>
  </si>
  <si>
    <t>도어힌지</t>
  </si>
  <si>
    <t>피벗힌지, 방화문용</t>
  </si>
  <si>
    <t>레미콘</t>
  </si>
  <si>
    <t>안동, 25-18-08</t>
  </si>
  <si>
    <t>안동, 25-24-12</t>
  </si>
  <si>
    <t>모래</t>
  </si>
  <si>
    <t>자재분류적용</t>
  </si>
  <si>
    <t>도착도</t>
  </si>
  <si>
    <t>모르타르</t>
  </si>
  <si>
    <t>방충망</t>
  </si>
  <si>
    <t>PVC 방충망 1m*1m</t>
  </si>
  <si>
    <t>M2</t>
  </si>
  <si>
    <t>복층유리</t>
  </si>
  <si>
    <t>22mm(5투명+12Air+5로이)</t>
  </si>
  <si>
    <t>EA</t>
  </si>
  <si>
    <t>시멘트</t>
  </si>
  <si>
    <t>포</t>
  </si>
  <si>
    <t>① 자재분류적용</t>
  </si>
  <si>
    <t>열연강판</t>
  </si>
  <si>
    <t>6.0t</t>
  </si>
  <si>
    <t>9.0t</t>
  </si>
  <si>
    <t>7.0t</t>
  </si>
  <si>
    <t>M</t>
  </si>
  <si>
    <t>일반구조용각형강관</t>
  </si>
  <si>
    <t>각형강관, 50×50×2.3t</t>
  </si>
  <si>
    <t>각형강관, 100×50×3.2t</t>
  </si>
  <si>
    <t>각형강관, 100×100×3.2t</t>
  </si>
  <si>
    <t>일반봉강</t>
  </si>
  <si>
    <t>SS400, Φ19mm</t>
  </si>
  <si>
    <t>① SS275</t>
  </si>
  <si>
    <t>자갈</t>
  </si>
  <si>
    <t>도착도, #467</t>
  </si>
  <si>
    <t>쇄석자갈</t>
  </si>
  <si>
    <t>자기질타일</t>
  </si>
  <si>
    <t>무유색소, 300×300×9mm</t>
  </si>
  <si>
    <t>300×300×8.5</t>
  </si>
  <si>
    <t>잡석</t>
  </si>
  <si>
    <t>도착도, 지정용</t>
  </si>
  <si>
    <t>혼합골재</t>
  </si>
  <si>
    <t>철근콘크리트용봉강</t>
  </si>
  <si>
    <t>HD-10, SD400</t>
  </si>
  <si>
    <t>① 고장력철근</t>
  </si>
  <si>
    <t>HD-16, SD400</t>
  </si>
  <si>
    <t>HD-19, SD400</t>
  </si>
  <si>
    <t>콘크리트벽돌</t>
  </si>
  <si>
    <t>턴버클</t>
  </si>
  <si>
    <t>용융아연도, 비단조, 19mm</t>
  </si>
  <si>
    <t>화장실칸막이</t>
  </si>
  <si>
    <t>12t고압적층판낼</t>
  </si>
  <si>
    <t>시공비포함</t>
  </si>
  <si>
    <t>H형강(SHN275)</t>
  </si>
  <si>
    <t>TON</t>
  </si>
  <si>
    <t>300*150*6.5*9mm</t>
  </si>
  <si>
    <t>트럭탑재형 크레인</t>
  </si>
  <si>
    <t>수  량</t>
  </si>
  <si>
    <t>단  가</t>
  </si>
  <si>
    <t>금   액</t>
  </si>
  <si>
    <t>손료요율</t>
  </si>
  <si>
    <t>손료구분</t>
  </si>
  <si>
    <t>적용구분</t>
  </si>
  <si>
    <t>합계구분</t>
  </si>
  <si>
    <t>품목구분</t>
  </si>
  <si>
    <t>조달코드</t>
  </si>
  <si>
    <t>기계경비</t>
  </si>
  <si>
    <t>합  계</t>
  </si>
  <si>
    <t>중기  6호</t>
  </si>
  <si>
    <t>가설비</t>
  </si>
  <si>
    <t>중기  8호</t>
  </si>
  <si>
    <t>굴삭기(무한궤도)</t>
  </si>
  <si>
    <t>HR</t>
  </si>
  <si>
    <t>0.2㎥</t>
  </si>
  <si>
    <t>10ton</t>
  </si>
  <si>
    <t>단산  2호</t>
  </si>
  <si>
    <t>단산  3호</t>
  </si>
  <si>
    <t>단산  5호</t>
  </si>
  <si>
    <t>단산  6호</t>
  </si>
  <si>
    <t>M3</t>
  </si>
  <si>
    <t>되메우고다지기</t>
  </si>
  <si>
    <t>백호우(0.7M3)+콤펙트1.5톤</t>
  </si>
  <si>
    <t>잔토처리(백호우0.7M3)</t>
  </si>
  <si>
    <t>토사,5KM, 담프24톤(자동덮개)</t>
  </si>
  <si>
    <t>콘크리트 펌프차 타설</t>
  </si>
  <si>
    <t>철근, 슬럼프 8~12cm, 타설량 50m3/회, 재설치0</t>
  </si>
  <si>
    <t>회</t>
  </si>
  <si>
    <t>무근, 슬럼프 8~12cm, 타설량 100m3/회, 재설치0</t>
  </si>
  <si>
    <t>재  료  비</t>
  </si>
  <si>
    <t>노  무  비</t>
  </si>
  <si>
    <t>경      비</t>
  </si>
  <si>
    <t>합      계</t>
  </si>
  <si>
    <t>일위  1호</t>
  </si>
  <si>
    <t>일위  2호</t>
  </si>
  <si>
    <t>일위  3호</t>
  </si>
  <si>
    <t>일위  4호</t>
  </si>
  <si>
    <t>일위  5호</t>
  </si>
  <si>
    <t>일위  6호</t>
  </si>
  <si>
    <t>일위  7호</t>
  </si>
  <si>
    <t>일위  8호</t>
  </si>
  <si>
    <t>일위 11호</t>
  </si>
  <si>
    <t>일위 12호</t>
  </si>
  <si>
    <t>일위 13호</t>
  </si>
  <si>
    <t>일위 14호</t>
  </si>
  <si>
    <t>일위 15호</t>
  </si>
  <si>
    <t>일위 16호</t>
  </si>
  <si>
    <t>일위 17호</t>
  </si>
  <si>
    <t>일위 18호</t>
  </si>
  <si>
    <t>일위 19호</t>
  </si>
  <si>
    <t>일위 20호</t>
  </si>
  <si>
    <t>일위 21호</t>
  </si>
  <si>
    <t>일위 22호</t>
  </si>
  <si>
    <t>일위 23호</t>
  </si>
  <si>
    <t>일위 24호</t>
  </si>
  <si>
    <t>일위 25호</t>
  </si>
  <si>
    <t>일위 26호</t>
  </si>
  <si>
    <t>칼라강판후레싱 설치</t>
  </si>
  <si>
    <t>일위 27호</t>
  </si>
  <si>
    <t>일위 30호</t>
  </si>
  <si>
    <t>일위 31호</t>
  </si>
  <si>
    <t>일위 32호</t>
  </si>
  <si>
    <t>일위 33호</t>
  </si>
  <si>
    <t>일위 34호</t>
  </si>
  <si>
    <t>일위 35호</t>
  </si>
  <si>
    <t>일위 36호</t>
  </si>
  <si>
    <t>일위 37호</t>
  </si>
  <si>
    <t>일위 38호</t>
  </si>
  <si>
    <t>일위 39호</t>
  </si>
  <si>
    <t>일위 40호</t>
  </si>
  <si>
    <t>일위 45호</t>
  </si>
  <si>
    <t>일위 47호</t>
  </si>
  <si>
    <t>일위 48호</t>
  </si>
  <si>
    <t>일위 51호</t>
  </si>
  <si>
    <t>일위 58호</t>
  </si>
  <si>
    <t>합판깔기</t>
  </si>
  <si>
    <t>일위 59호</t>
  </si>
  <si>
    <t>일위 60호</t>
  </si>
  <si>
    <t>일위 61호</t>
  </si>
  <si>
    <t>일위 63호</t>
  </si>
  <si>
    <t>일위 65호</t>
  </si>
  <si>
    <t>경량천장철골틀 설치</t>
  </si>
  <si>
    <t>일위 67호</t>
  </si>
  <si>
    <t>일위 68호</t>
  </si>
  <si>
    <t>일위 69호</t>
  </si>
  <si>
    <t>일위 71호</t>
  </si>
  <si>
    <t>일위 72호</t>
  </si>
  <si>
    <t>일위 73호</t>
  </si>
  <si>
    <t>일위 74호</t>
  </si>
  <si>
    <t>녹막이페인트(뿜칠)</t>
  </si>
  <si>
    <t>1회.2종</t>
  </si>
  <si>
    <t>조합페인트(뿜칠)</t>
  </si>
  <si>
    <t>철재면 2회 2급</t>
  </si>
  <si>
    <t>모르타르바름(기계)</t>
  </si>
  <si>
    <t>일위 77호</t>
  </si>
  <si>
    <t>일위 78호</t>
  </si>
  <si>
    <t>일위 81호</t>
  </si>
  <si>
    <t>개소</t>
  </si>
  <si>
    <t>일위 85호</t>
  </si>
  <si>
    <t>일위 86호</t>
  </si>
  <si>
    <t>일위 87호</t>
  </si>
  <si>
    <t>일위 88호</t>
  </si>
  <si>
    <t>일위 89호</t>
  </si>
  <si>
    <t>일위 90호</t>
  </si>
  <si>
    <t>일위 91호</t>
  </si>
  <si>
    <t>일위 92호</t>
  </si>
  <si>
    <t>일위 94호</t>
  </si>
  <si>
    <t>일위 96호</t>
  </si>
  <si>
    <t>재료비 별도</t>
  </si>
  <si>
    <t>일위 98호</t>
  </si>
  <si>
    <t>일위 99호</t>
  </si>
  <si>
    <t>일위100호</t>
  </si>
  <si>
    <t>일위101호</t>
  </si>
  <si>
    <t>일위102호</t>
  </si>
  <si>
    <t>일위103호</t>
  </si>
  <si>
    <t>일위104호</t>
  </si>
  <si>
    <t>일위105호</t>
  </si>
  <si>
    <t>일위107호</t>
  </si>
  <si>
    <t>평.귀규준틀 설치 및 철거</t>
  </si>
  <si>
    <t>귀규준틀</t>
  </si>
  <si>
    <t>이동식강관말비계</t>
  </si>
  <si>
    <t>3개월,3단(6m)</t>
  </si>
  <si>
    <t>1대</t>
  </si>
  <si>
    <t>콘크리트보양</t>
  </si>
  <si>
    <t>살수</t>
  </si>
  <si>
    <t>석재.타일보양</t>
  </si>
  <si>
    <t>톱밥(바닥)</t>
  </si>
  <si>
    <t>건축물현장정리</t>
  </si>
  <si>
    <t>철골조</t>
  </si>
  <si>
    <t>터파기(백호우)</t>
  </si>
  <si>
    <t>보통토사, 백호0.7㎥</t>
  </si>
  <si>
    <t>잡석깔기지정</t>
  </si>
  <si>
    <t>백호우0.2m3+램머80kg</t>
  </si>
  <si>
    <t>철근현장가공 및 현장조립</t>
  </si>
  <si>
    <t>D13mm이하-50%이상</t>
  </si>
  <si>
    <t>유로폼</t>
  </si>
  <si>
    <t>간단, 0-7m이하</t>
  </si>
  <si>
    <t>앵커볼트설치</t>
  </si>
  <si>
    <t>ø20 이하, 콘크리트 독립주 위 또는 비계가 양호치 못한 장소</t>
  </si>
  <si>
    <t>개당</t>
  </si>
  <si>
    <t>주각부 무수축 모르타르 충전</t>
  </si>
  <si>
    <t>250*250</t>
  </si>
  <si>
    <t>고장력볼트본조임</t>
  </si>
  <si>
    <t>300톤미만,30본/t미만</t>
  </si>
  <si>
    <t>철골가공조립(가공부재 적은구조)</t>
  </si>
  <si>
    <t>Rolled shape, 60ton 미만, 용접품포함</t>
  </si>
  <si>
    <t>철골세우기</t>
  </si>
  <si>
    <t>6층미만</t>
  </si>
  <si>
    <t>부대철골가공조립</t>
  </si>
  <si>
    <t>중도리.띠장</t>
  </si>
  <si>
    <t>샌드위치(단열)판넬설치</t>
  </si>
  <si>
    <t>베이스찬넬</t>
  </si>
  <si>
    <t>STL 1.6T, 115*50 + 후레싱포함</t>
  </si>
  <si>
    <t>STL 1.6T, 170*50 + 후레싱포함</t>
  </si>
  <si>
    <t>박공부분 H=260(ㄷ형), 0.5t 칼라강판</t>
  </si>
  <si>
    <t>마감부분 H=260(ㄷ형), 0.5t 칼라강판</t>
  </si>
  <si>
    <t>코너부분 W=150(ㄱ형), 0.5t 칼라강판</t>
  </si>
  <si>
    <t>코너부분 W=170(ㄱ형), 0.5t 칼라강판</t>
  </si>
  <si>
    <t>코너부분 W=120(ㄱ형), 0.5t 칼라강판</t>
  </si>
  <si>
    <t>마감부분 H=100(ㄷ형), 0.5t 칼라강판</t>
  </si>
  <si>
    <t>마감부분 H=50(ㄱ형), 0.5t 칼라강판</t>
  </si>
  <si>
    <t>0.5B 시멘트벽돌쌓기</t>
  </si>
  <si>
    <t>벽돌,시멘트,모래제외(1층소운반)</t>
  </si>
  <si>
    <t>화강석붙임(바닥)</t>
  </si>
  <si>
    <t>버너50mm포천석 몰탈40</t>
  </si>
  <si>
    <t>화강석 턱(습식, 물갈기)</t>
  </si>
  <si>
    <t>마천석 120*30mm, 모르타르 30mm</t>
  </si>
  <si>
    <t>타일접착붙이기</t>
  </si>
  <si>
    <t>벽면,0.11~0.20이하</t>
  </si>
  <si>
    <t>타일압착붙임(바탕24mm+압6mm)</t>
  </si>
  <si>
    <t>바닥, 타일 0.04~0.10㎡ 이하</t>
  </si>
  <si>
    <t>열경화성수지천장판 설치</t>
  </si>
  <si>
    <t>0.2㎡ 이하, 300*600</t>
  </si>
  <si>
    <t>석고판못붙임(바탕용,벽)</t>
  </si>
  <si>
    <t>방수12mm</t>
  </si>
  <si>
    <t>합판붙이기</t>
  </si>
  <si>
    <t>벽내수, 12MM</t>
  </si>
  <si>
    <t>바닥,내수12MM*2ply</t>
  </si>
  <si>
    <t>압출발포폴리스티렌 설치(슬래브 위 깔기, 바닥)</t>
  </si>
  <si>
    <t>비중 0.03, 110mm</t>
  </si>
  <si>
    <t>발포폴리스티렌 타설부착</t>
  </si>
  <si>
    <t>벽  0.02   50T</t>
  </si>
  <si>
    <t>방습필름설치</t>
  </si>
  <si>
    <t>바닥 0.05mm*2겹</t>
  </si>
  <si>
    <t>시멘트액체방수</t>
  </si>
  <si>
    <t>2종</t>
  </si>
  <si>
    <t>CLip-BAR H:1m미만.인써트무</t>
  </si>
  <si>
    <t>AL몰딩설치</t>
  </si>
  <si>
    <t>ㄷ형, 15*30*15*1.0mm</t>
  </si>
  <si>
    <t>와이어메쉬깔기</t>
  </si>
  <si>
    <t>#6 -100*100</t>
  </si>
  <si>
    <t>#8 -150*150</t>
  </si>
  <si>
    <t>스텐레스선홈통</t>
  </si>
  <si>
    <t>Ø150*1.2t</t>
  </si>
  <si>
    <t>처마홈통 설치</t>
  </si>
  <si>
    <t>스텐 1.2t 250*300</t>
  </si>
  <si>
    <t>모르타르바름(바닥)</t>
  </si>
  <si>
    <t>T:70mm,인력마감, 재료별도</t>
  </si>
  <si>
    <t>표면마무리/인력마감, 작업대기 有</t>
  </si>
  <si>
    <t>콘크리트면 마무리</t>
  </si>
  <si>
    <t>전면마감, 벽, 3.6m 이하</t>
  </si>
  <si>
    <t>표면마무리/쇠흙손마감</t>
  </si>
  <si>
    <t>콘크리트면</t>
  </si>
  <si>
    <t>HD1</t>
  </si>
  <si>
    <t>2000*3000</t>
  </si>
  <si>
    <t>SD1</t>
  </si>
  <si>
    <t>900*2100</t>
  </si>
  <si>
    <t>PW1</t>
  </si>
  <si>
    <t>900*600</t>
  </si>
  <si>
    <t>PW2</t>
  </si>
  <si>
    <t>3600*1200</t>
  </si>
  <si>
    <t>일반도어록 설치</t>
  </si>
  <si>
    <t>강재창호, 재료비별도</t>
  </si>
  <si>
    <t>도아체크달기</t>
  </si>
  <si>
    <t>창문틀주위충전</t>
  </si>
  <si>
    <t>발포우레탄</t>
  </si>
  <si>
    <t>창호유리 설치/복층유리</t>
  </si>
  <si>
    <t>22mm 이하</t>
  </si>
  <si>
    <t>유리주위코킹</t>
  </si>
  <si>
    <t>복층유리 5*5,실리콘</t>
  </si>
  <si>
    <t>실리콘코킹</t>
  </si>
  <si>
    <t>삼각, 10mm, 창호주위</t>
  </si>
  <si>
    <t>수성페인트 로울러칠</t>
  </si>
  <si>
    <t>외벽 2회 2급</t>
  </si>
  <si>
    <t>콘크리트·모르타르면 바탕만들기</t>
  </si>
  <si>
    <t>SAW CUT</t>
  </si>
  <si>
    <t>콘크리트</t>
  </si>
  <si>
    <t>구조물 헐기 및 부수기</t>
  </si>
  <si>
    <t>콘크리트 구조물(대형장비 사용, 장애물 미제거)</t>
  </si>
  <si>
    <t>무근콘크리트 철거</t>
  </si>
  <si>
    <t>대형브레이커,T=30CM미만</t>
  </si>
  <si>
    <t>샌드위치(단열)판넬 철거</t>
  </si>
  <si>
    <t>칸막이벽, 재사용없슴</t>
  </si>
  <si>
    <t>합성수지창호 철거/단창</t>
  </si>
  <si>
    <t>재사용없슴</t>
  </si>
  <si>
    <t>철골재 철거(인력)</t>
  </si>
  <si>
    <t>LPG사용</t>
  </si>
  <si>
    <t>이중벽폴리에틸렌관부설접합</t>
  </si>
  <si>
    <t>소켓연결 D=150</t>
  </si>
  <si>
    <t>내     역     서</t>
  </si>
  <si>
    <t>품      명</t>
  </si>
  <si>
    <t>규      격</t>
  </si>
  <si>
    <t>비고</t>
  </si>
  <si>
    <t>운반비</t>
  </si>
  <si>
    <t>작업부산물</t>
  </si>
  <si>
    <t>관급</t>
  </si>
  <si>
    <t>외주비</t>
  </si>
  <si>
    <t>장비비</t>
  </si>
  <si>
    <t>폐기물처리비</t>
  </si>
  <si>
    <t>잡비제외분</t>
  </si>
  <si>
    <t>사급자재대</t>
  </si>
  <si>
    <t>관급자재대</t>
  </si>
  <si>
    <t>관급자 관급 자재대</t>
  </si>
  <si>
    <t>사용자항목2</t>
  </si>
  <si>
    <t>사용자항목3</t>
  </si>
  <si>
    <t>사용자항목4</t>
  </si>
  <si>
    <t>사용자항목5</t>
  </si>
  <si>
    <t>사용자항목6</t>
  </si>
  <si>
    <t>사용자항목7</t>
  </si>
  <si>
    <t>사용자항목8</t>
  </si>
  <si>
    <t>사용자항목9</t>
  </si>
  <si>
    <t>간접재료비</t>
  </si>
  <si>
    <t>0101. 가설공사</t>
  </si>
  <si>
    <t>0102. 토공사</t>
  </si>
  <si>
    <t>0103. 철근콘크리트공사</t>
  </si>
  <si>
    <t>0104. 철골공사</t>
  </si>
  <si>
    <t>녹막이페인트(붓칠)</t>
  </si>
  <si>
    <t>0105. 판낼공사</t>
  </si>
  <si>
    <t>0106. 조적공사</t>
  </si>
  <si>
    <t>0107. 석공사</t>
  </si>
  <si>
    <t>0108. 타일공사</t>
  </si>
  <si>
    <t>0109. 수장공사</t>
  </si>
  <si>
    <t>0110. 방수공사</t>
  </si>
  <si>
    <t>0111. 금속공사</t>
  </si>
  <si>
    <t>사다리</t>
  </si>
  <si>
    <t>900*1400*4200</t>
  </si>
  <si>
    <t>견적</t>
  </si>
  <si>
    <t>0112. 미장공사</t>
  </si>
  <si>
    <t>0113. 창호공사</t>
  </si>
  <si>
    <t>0114. 유리공사</t>
  </si>
  <si>
    <t>0115. 도장공사</t>
  </si>
  <si>
    <t>0116. 철거공사</t>
  </si>
  <si>
    <t>폐기물상차비</t>
  </si>
  <si>
    <t>0117. 기타공사</t>
  </si>
  <si>
    <t>0118. 골재대</t>
  </si>
  <si>
    <t>02. 설비공사</t>
  </si>
  <si>
    <t>설비공사</t>
  </si>
  <si>
    <t>맑은유리</t>
  </si>
  <si>
    <t>5mm</t>
  </si>
  <si>
    <t>KSL-2012</t>
  </si>
  <si>
    <t>PE개량우수받이</t>
  </si>
  <si>
    <t>410×510×H940(스틸뚜껑)</t>
  </si>
  <si>
    <t>일위109호</t>
  </si>
  <si>
    <t>일위110호</t>
  </si>
  <si>
    <t>일위111호</t>
  </si>
  <si>
    <t>지붕, 난연EPS(난연3급), 260T</t>
  </si>
  <si>
    <t>지붕, 난연EPS(난연3급), 50T</t>
  </si>
  <si>
    <t>벽, 난연EPS(난연3급), 100T</t>
  </si>
  <si>
    <t>벽, 난연EPS(난연3급) (RP), 155T</t>
  </si>
  <si>
    <t>박공부분 H=50(ㄷ형), 0.5t 칼라강판</t>
  </si>
  <si>
    <t>처마부분 H=50(ㄷ형), 0.5t 칼라강판</t>
  </si>
  <si>
    <t>창호유리 설치</t>
  </si>
  <si>
    <t>5mm 이하</t>
  </si>
  <si>
    <t>아스팔트</t>
  </si>
  <si>
    <t>아스콘포장 철거</t>
  </si>
  <si>
    <t>대형브레이커</t>
  </si>
  <si>
    <t>오수처리시설</t>
  </si>
  <si>
    <t>L형앵커, M22×600</t>
  </si>
  <si>
    <t>물받이 블록</t>
  </si>
  <si>
    <t>400*300(대)</t>
  </si>
  <si>
    <t>8.0t</t>
  </si>
  <si>
    <t>12.0t</t>
  </si>
  <si>
    <t>20.0</t>
  </si>
  <si>
    <t>11.0t</t>
  </si>
  <si>
    <t>각형강관, 100×50×2.3t</t>
  </si>
  <si>
    <t>250*250*9*14mm</t>
  </si>
  <si>
    <t>400*200*8*13mm</t>
  </si>
  <si>
    <t>500*200*10*16mm</t>
  </si>
  <si>
    <t>일위112호</t>
  </si>
  <si>
    <t>일위113호</t>
  </si>
  <si>
    <t>일위114호</t>
  </si>
  <si>
    <t>일위115호</t>
  </si>
  <si>
    <t>일위116호</t>
  </si>
  <si>
    <t>일위117호</t>
  </si>
  <si>
    <t>일위118호</t>
  </si>
  <si>
    <t>ø24 이하, 콘크리트 독립주 위 또는 비계가 양호치 못한 장소</t>
  </si>
  <si>
    <t>350*350</t>
  </si>
  <si>
    <t>충돌방지 가이드레일</t>
  </si>
  <si>
    <t>3.8*3.95, Ø100 ST'L PLPE</t>
  </si>
  <si>
    <t>AS1</t>
  </si>
  <si>
    <t>4000*3950</t>
  </si>
  <si>
    <t>AS2</t>
  </si>
  <si>
    <t>AS3</t>
  </si>
  <si>
    <t>3000*3000</t>
  </si>
  <si>
    <t>공사명 : 서안동농협 통합영농지원센터 농기계수리센터 증축 및 표시변경 설계용역</t>
  </si>
  <si>
    <t>0119. 폐기물처리비</t>
  </si>
  <si>
    <t>폐아스팔트</t>
  </si>
  <si>
    <t>건설폐재류</t>
  </si>
  <si>
    <t>혼합건설폐기물-기타</t>
  </si>
  <si>
    <t>혼합건설폐기물-불연성</t>
  </si>
  <si>
    <t>폐기물운반비</t>
  </si>
  <si>
    <t>30km 미만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</si>
</sst>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3" x14ac:knownFonts="1">
    <font>
      <sz val="1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u/>
      <sz val="15"/>
      <color rgb="FF000000"/>
      <name val="굴림체"/>
      <family val="3"/>
      <charset val="129"/>
    </font>
    <font>
      <sz val="7"/>
      <color theme="1"/>
      <name val="굴림체"/>
      <family val="3"/>
      <charset val="129"/>
    </font>
    <font>
      <sz val="7"/>
      <color rgb="FF000000"/>
      <name val="굴림체"/>
      <family val="3"/>
      <charset val="129"/>
    </font>
    <font>
      <sz val="7"/>
      <color rgb="FF000000"/>
      <name val="맑은 고딕"/>
      <family val="2"/>
      <charset val="129"/>
      <scheme val="minor"/>
    </font>
    <font>
      <sz val="10"/>
      <name val="돋움체"/>
      <family val="3"/>
      <charset val="129"/>
    </font>
    <font>
      <sz val="10"/>
      <name val="굴림체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rgb="FFFA7D00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9" borderId="5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8" borderId="4" applyNumberFormat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6" borderId="1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7" borderId="2" applyNumberFormat="0" applyAlignment="0" applyProtection="0">
      <alignment vertical="center"/>
    </xf>
    <xf numFmtId="0" fontId="16" fillId="0" borderId="0">
      <alignment vertical="center"/>
    </xf>
    <xf numFmtId="0" fontId="22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7" xfId="0" quotePrefix="1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righ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7" xfId="0" quotePrefix="1" applyFont="1" applyBorder="1" applyAlignment="1">
      <alignment horizontal="distributed" vertical="center" shrinkToFit="1"/>
    </xf>
    <xf numFmtId="0" fontId="4" fillId="0" borderId="7" xfId="0" applyFont="1" applyBorder="1" applyAlignment="1">
      <alignment horizontal="right" vertical="center" shrinkToFit="1"/>
    </xf>
    <xf numFmtId="0" fontId="4" fillId="2" borderId="7" xfId="0" applyFont="1" applyFill="1" applyBorder="1" applyAlignment="1">
      <alignment horizontal="center" vertical="center" wrapText="1"/>
    </xf>
    <xf numFmtId="0" fontId="3" fillId="0" borderId="7" xfId="0" quotePrefix="1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0" xfId="0" quotePrefix="1" applyFont="1">
      <alignment vertical="center"/>
    </xf>
    <xf numFmtId="0" fontId="5" fillId="0" borderId="0" xfId="0" applyFo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3" fillId="0" borderId="7" xfId="0" quotePrefix="1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</cellXfs>
  <cellStyles count="42">
    <cellStyle name="20% - 강조색1 2" xfId="2"/>
    <cellStyle name="20% - 강조색2 2" xfId="3"/>
    <cellStyle name="20% - 강조색3 2" xfId="4"/>
    <cellStyle name="20% - 강조색4 2" xfId="5"/>
    <cellStyle name="20% - 강조색5 2" xfId="6"/>
    <cellStyle name="20% - 강조색6 2" xfId="7"/>
    <cellStyle name="40% - 강조색1 2" xfId="8"/>
    <cellStyle name="40% - 강조색2 2" xfId="9"/>
    <cellStyle name="40% - 강조색3 2" xfId="10"/>
    <cellStyle name="40% - 강조색4 2" xfId="11"/>
    <cellStyle name="40% - 강조색5 2" xfId="12"/>
    <cellStyle name="40% - 강조색6 2" xfId="13"/>
    <cellStyle name="60% - 강조색1 2" xfId="14"/>
    <cellStyle name="60% - 강조색2 2" xfId="15"/>
    <cellStyle name="60% - 강조색3 2" xfId="16"/>
    <cellStyle name="60% - 강조색4 2" xfId="17"/>
    <cellStyle name="60% - 강조색5 2" xfId="18"/>
    <cellStyle name="60% - 강조색6 2" xfId="19"/>
    <cellStyle name="강조색1 2" xfId="20"/>
    <cellStyle name="강조색2 2" xfId="21"/>
    <cellStyle name="강조색3 2" xfId="22"/>
    <cellStyle name="강조색4 2" xfId="23"/>
    <cellStyle name="강조색5 2" xfId="24"/>
    <cellStyle name="강조색6 2" xfId="25"/>
    <cellStyle name="경고문 2" xfId="26"/>
    <cellStyle name="계산 2" xfId="27"/>
    <cellStyle name="나쁨 2" xfId="28"/>
    <cellStyle name="메모 2" xfId="29"/>
    <cellStyle name="보통 2" xfId="30"/>
    <cellStyle name="설명 텍스트 2" xfId="31"/>
    <cellStyle name="셀 확인 2" xfId="32"/>
    <cellStyle name="쉼표 [0] 2" xfId="33"/>
    <cellStyle name="쉼표 [0] 2 2" xfId="1"/>
    <cellStyle name="쉼표 [0] 3" xfId="34"/>
    <cellStyle name="연결된 셀 2" xfId="35"/>
    <cellStyle name="요약 2" xfId="36"/>
    <cellStyle name="입력 2" xfId="37"/>
    <cellStyle name="좋음 2" xfId="38"/>
    <cellStyle name="출력 2" xfId="39"/>
    <cellStyle name="표준" xfId="0" builtinId="0"/>
    <cellStyle name="표준 2" xfId="40"/>
    <cellStyle name="표준 3" xfId="41"/>
  </cellStyles>
  <dxfs count="2">
    <dxf>
      <numFmt numFmtId="178" formatCode="#,###"/>
    </dxf>
    <dxf>
      <numFmt numFmtId="177" formatCode="#,##0.0#####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B7"/>
  </sheetPr>
  <dimension ref="A1:AN529"/>
  <sheetViews>
    <sheetView tabSelected="1" workbookViewId="0">
      <selection activeCell="E506" sqref="E506:L506"/>
    </sheetView>
  </sheetViews>
  <sheetFormatPr defaultRowHeight="13.5" x14ac:dyDescent="0.25"/>
  <cols>
    <col min="1" max="1" width="20.7109375" style="3" customWidth="1"/>
    <col min="2" max="2" width="24.7109375" style="3" customWidth="1"/>
    <col min="3" max="3" width="4.7109375" style="2" customWidth="1"/>
    <col min="4" max="4" width="6.7109375" style="4" customWidth="1"/>
    <col min="5" max="5" width="8.7109375" style="4" customWidth="1"/>
    <col min="6" max="6" width="10.7109375" style="4" customWidth="1"/>
    <col min="7" max="7" width="8.7109375" style="4" customWidth="1"/>
    <col min="8" max="8" width="10.7109375" style="4" customWidth="1"/>
    <col min="9" max="9" width="7.7109375" style="4" customWidth="1"/>
    <col min="10" max="10" width="9.7109375" style="4" customWidth="1"/>
    <col min="11" max="11" width="8.7109375" style="4" customWidth="1"/>
    <col min="12" max="12" width="10.7109375" style="4" customWidth="1"/>
    <col min="13" max="13" width="8.7109375" style="3" customWidth="1"/>
    <col min="14" max="40" width="9.140625" hidden="1" customWidth="1"/>
  </cols>
  <sheetData>
    <row r="1" spans="1:40" ht="30" customHeight="1" x14ac:dyDescent="0.25">
      <c r="A1" s="15" t="s">
        <v>327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40" ht="15.95" customHeight="1" x14ac:dyDescent="0.25">
      <c r="A2" s="16" t="s">
        <v>422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40" ht="15.95" customHeight="1" x14ac:dyDescent="0.25">
      <c r="A3" s="18" t="s">
        <v>328</v>
      </c>
      <c r="B3" s="18" t="s">
        <v>329</v>
      </c>
      <c r="C3" s="18" t="s">
        <v>0</v>
      </c>
      <c r="D3" s="18" t="s">
        <v>86</v>
      </c>
      <c r="E3" s="18" t="s">
        <v>117</v>
      </c>
      <c r="F3" s="18"/>
      <c r="G3" s="18" t="s">
        <v>118</v>
      </c>
      <c r="H3" s="18"/>
      <c r="I3" s="18" t="s">
        <v>119</v>
      </c>
      <c r="J3" s="18"/>
      <c r="K3" s="18" t="s">
        <v>120</v>
      </c>
      <c r="L3" s="18"/>
      <c r="M3" s="18" t="s">
        <v>330</v>
      </c>
    </row>
    <row r="4" spans="1:40" ht="15.95" customHeight="1" x14ac:dyDescent="0.25">
      <c r="A4" s="18"/>
      <c r="B4" s="18"/>
      <c r="C4" s="18"/>
      <c r="D4" s="18"/>
      <c r="E4" s="11" t="s">
        <v>87</v>
      </c>
      <c r="F4" s="11" t="s">
        <v>88</v>
      </c>
      <c r="G4" s="11" t="s">
        <v>87</v>
      </c>
      <c r="H4" s="11" t="s">
        <v>88</v>
      </c>
      <c r="I4" s="11" t="s">
        <v>87</v>
      </c>
      <c r="J4" s="11" t="s">
        <v>88</v>
      </c>
      <c r="K4" s="11" t="s">
        <v>87</v>
      </c>
      <c r="L4" s="11" t="s">
        <v>88</v>
      </c>
      <c r="M4" s="18"/>
      <c r="N4" t="s">
        <v>89</v>
      </c>
      <c r="O4" t="s">
        <v>90</v>
      </c>
      <c r="P4" t="s">
        <v>91</v>
      </c>
      <c r="Q4" t="s">
        <v>92</v>
      </c>
      <c r="R4" t="s">
        <v>95</v>
      </c>
      <c r="S4" t="s">
        <v>331</v>
      </c>
      <c r="T4" t="s">
        <v>332</v>
      </c>
      <c r="U4" t="s">
        <v>333</v>
      </c>
      <c r="V4" t="s">
        <v>334</v>
      </c>
      <c r="W4" t="s">
        <v>335</v>
      </c>
      <c r="X4" t="s">
        <v>336</v>
      </c>
      <c r="Y4" t="s">
        <v>98</v>
      </c>
      <c r="Z4" t="s">
        <v>337</v>
      </c>
      <c r="AA4" t="s">
        <v>338</v>
      </c>
      <c r="AB4" t="s">
        <v>339</v>
      </c>
      <c r="AC4" t="s">
        <v>340</v>
      </c>
      <c r="AD4" t="s">
        <v>341</v>
      </c>
      <c r="AE4" t="s">
        <v>342</v>
      </c>
      <c r="AF4" t="s">
        <v>343</v>
      </c>
      <c r="AG4" t="s">
        <v>344</v>
      </c>
      <c r="AH4" t="s">
        <v>345</v>
      </c>
      <c r="AI4" t="s">
        <v>346</v>
      </c>
      <c r="AJ4" t="s">
        <v>347</v>
      </c>
      <c r="AK4" t="s">
        <v>348</v>
      </c>
      <c r="AL4" t="s">
        <v>349</v>
      </c>
      <c r="AM4" s="1" t="s">
        <v>93</v>
      </c>
      <c r="AN4" s="1" t="s">
        <v>94</v>
      </c>
    </row>
    <row r="5" spans="1:40" ht="15.95" customHeight="1" x14ac:dyDescent="0.25">
      <c r="A5" s="19" t="s">
        <v>350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40" ht="15.95" customHeight="1" x14ac:dyDescent="0.25">
      <c r="A6" s="5" t="s">
        <v>206</v>
      </c>
      <c r="B6" s="5" t="s">
        <v>207</v>
      </c>
      <c r="C6" s="12" t="s">
        <v>185</v>
      </c>
      <c r="D6" s="7">
        <v>4</v>
      </c>
      <c r="E6" s="7"/>
      <c r="F6" s="7"/>
      <c r="G6" s="7"/>
      <c r="H6" s="7"/>
      <c r="I6" s="7"/>
      <c r="J6" s="7"/>
      <c r="K6" s="7"/>
      <c r="L6" s="7"/>
      <c r="M6" s="5" t="s">
        <v>121</v>
      </c>
      <c r="O6" t="str">
        <f>""</f>
        <v/>
      </c>
      <c r="P6" s="1" t="s">
        <v>95</v>
      </c>
      <c r="Q6">
        <v>1</v>
      </c>
      <c r="R6">
        <f>IF(P6="기계경비", J6, 0)</f>
        <v>0</v>
      </c>
      <c r="S6">
        <f>IF(P6="운반비", J6, 0)</f>
        <v>0</v>
      </c>
      <c r="T6">
        <f>IF(P6="작업부산물", F6, 0)</f>
        <v>0</v>
      </c>
      <c r="U6">
        <f>IF(P6="관급", F6, 0)</f>
        <v>0</v>
      </c>
      <c r="V6">
        <f>IF(P6="외주비", J6, 0)</f>
        <v>0</v>
      </c>
      <c r="W6">
        <f>IF(P6="장비비", J6, 0)</f>
        <v>0</v>
      </c>
      <c r="X6">
        <f>IF(P6="폐기물처리비", J6, 0)</f>
        <v>0</v>
      </c>
      <c r="Y6">
        <f>IF(P6="가설비", J6, 0)</f>
        <v>0</v>
      </c>
      <c r="Z6">
        <f>IF(P6="잡비제외분", F6, 0)</f>
        <v>0</v>
      </c>
      <c r="AA6">
        <f>IF(P6="사급자재대", L6, 0)</f>
        <v>0</v>
      </c>
      <c r="AB6">
        <f>IF(P6="관급자재대", L6, 0)</f>
        <v>0</v>
      </c>
      <c r="AC6">
        <f>IF(P6="관급자 관급 자재대", L6, 0)</f>
        <v>0</v>
      </c>
      <c r="AD6">
        <f>IF(P6="사용자항목2", L6, 0)</f>
        <v>0</v>
      </c>
      <c r="AE6">
        <f>IF(P6="사용자항목3", L6, 0)</f>
        <v>0</v>
      </c>
      <c r="AF6">
        <f>IF(P6="사용자항목4", L6, 0)</f>
        <v>0</v>
      </c>
      <c r="AG6">
        <f>IF(P6="사용자항목5", L6, 0)</f>
        <v>0</v>
      </c>
      <c r="AH6">
        <f>IF(P6="사용자항목6", L6, 0)</f>
        <v>0</v>
      </c>
      <c r="AI6">
        <f>IF(P6="사용자항목7", L6, 0)</f>
        <v>0</v>
      </c>
      <c r="AJ6">
        <f>IF(P6="사용자항목8", L6, 0)</f>
        <v>0</v>
      </c>
      <c r="AK6">
        <f>IF(P6="사용자항목9", L6, 0)</f>
        <v>0</v>
      </c>
    </row>
    <row r="7" spans="1:40" ht="15.95" customHeight="1" x14ac:dyDescent="0.25">
      <c r="A7" s="5" t="s">
        <v>208</v>
      </c>
      <c r="B7" s="5" t="s">
        <v>209</v>
      </c>
      <c r="C7" s="12" t="s">
        <v>210</v>
      </c>
      <c r="D7" s="7">
        <v>2</v>
      </c>
      <c r="E7" s="7"/>
      <c r="F7" s="7"/>
      <c r="G7" s="7"/>
      <c r="H7" s="7"/>
      <c r="I7" s="7"/>
      <c r="J7" s="7"/>
      <c r="K7" s="7"/>
      <c r="L7" s="7"/>
      <c r="M7" s="5" t="s">
        <v>122</v>
      </c>
      <c r="O7" t="str">
        <f>""</f>
        <v/>
      </c>
      <c r="P7" s="1" t="s">
        <v>95</v>
      </c>
      <c r="Q7">
        <v>1</v>
      </c>
      <c r="R7">
        <f>IF(P7="기계경비", J7, 0)</f>
        <v>0</v>
      </c>
      <c r="S7">
        <f>IF(P7="운반비", J7, 0)</f>
        <v>0</v>
      </c>
      <c r="T7">
        <f>IF(P7="작업부산물", F7, 0)</f>
        <v>0</v>
      </c>
      <c r="U7">
        <f>IF(P7="관급", F7, 0)</f>
        <v>0</v>
      </c>
      <c r="V7">
        <f>IF(P7="외주비", J7, 0)</f>
        <v>0</v>
      </c>
      <c r="W7">
        <f>IF(P7="장비비", J7, 0)</f>
        <v>0</v>
      </c>
      <c r="X7">
        <f>IF(P7="폐기물처리비", J7, 0)</f>
        <v>0</v>
      </c>
      <c r="Y7">
        <f>IF(P7="가설비", J7, 0)</f>
        <v>0</v>
      </c>
      <c r="Z7">
        <f>IF(P7="잡비제외분", F7, 0)</f>
        <v>0</v>
      </c>
      <c r="AA7">
        <f>IF(P7="사급자재대", L7, 0)</f>
        <v>0</v>
      </c>
      <c r="AB7">
        <f>IF(P7="관급자재대", L7, 0)</f>
        <v>0</v>
      </c>
      <c r="AC7">
        <f>IF(P7="관급자 관급 자재대", L7, 0)</f>
        <v>0</v>
      </c>
      <c r="AD7">
        <f>IF(P7="사용자항목2", L7, 0)</f>
        <v>0</v>
      </c>
      <c r="AE7">
        <f>IF(P7="사용자항목3", L7, 0)</f>
        <v>0</v>
      </c>
      <c r="AF7">
        <f>IF(P7="사용자항목4", L7, 0)</f>
        <v>0</v>
      </c>
      <c r="AG7">
        <f>IF(P7="사용자항목5", L7, 0)</f>
        <v>0</v>
      </c>
      <c r="AH7">
        <f>IF(P7="사용자항목6", L7, 0)</f>
        <v>0</v>
      </c>
      <c r="AI7">
        <f>IF(P7="사용자항목7", L7, 0)</f>
        <v>0</v>
      </c>
      <c r="AJ7">
        <f>IF(P7="사용자항목8", L7, 0)</f>
        <v>0</v>
      </c>
      <c r="AK7">
        <f>IF(P7="사용자항목9", L7, 0)</f>
        <v>0</v>
      </c>
    </row>
    <row r="8" spans="1:40" ht="15.95" customHeight="1" x14ac:dyDescent="0.25">
      <c r="A8" s="5" t="s">
        <v>211</v>
      </c>
      <c r="B8" s="5" t="s">
        <v>212</v>
      </c>
      <c r="C8" s="12" t="s">
        <v>43</v>
      </c>
      <c r="D8" s="7">
        <v>12.6</v>
      </c>
      <c r="E8" s="7"/>
      <c r="F8" s="7"/>
      <c r="G8" s="7"/>
      <c r="H8" s="7"/>
      <c r="I8" s="7"/>
      <c r="J8" s="7"/>
      <c r="K8" s="7"/>
      <c r="L8" s="7"/>
      <c r="M8" s="5" t="s">
        <v>123</v>
      </c>
      <c r="O8" t="str">
        <f>""</f>
        <v/>
      </c>
      <c r="P8" s="1" t="s">
        <v>95</v>
      </c>
      <c r="Q8">
        <v>1</v>
      </c>
      <c r="R8">
        <f>IF(P8="기계경비", J8, 0)</f>
        <v>0</v>
      </c>
      <c r="S8">
        <f>IF(P8="운반비", J8, 0)</f>
        <v>0</v>
      </c>
      <c r="T8">
        <f>IF(P8="작업부산물", F8, 0)</f>
        <v>0</v>
      </c>
      <c r="U8">
        <f>IF(P8="관급", F8, 0)</f>
        <v>0</v>
      </c>
      <c r="V8">
        <f>IF(P8="외주비", J8, 0)</f>
        <v>0</v>
      </c>
      <c r="W8">
        <f>IF(P8="장비비", J8, 0)</f>
        <v>0</v>
      </c>
      <c r="X8">
        <f>IF(P8="폐기물처리비", J8, 0)</f>
        <v>0</v>
      </c>
      <c r="Y8">
        <f>IF(P8="가설비", J8, 0)</f>
        <v>0</v>
      </c>
      <c r="Z8">
        <f>IF(P8="잡비제외분", F8, 0)</f>
        <v>0</v>
      </c>
      <c r="AA8">
        <f>IF(P8="사급자재대", L8, 0)</f>
        <v>0</v>
      </c>
      <c r="AB8">
        <f>IF(P8="관급자재대", L8, 0)</f>
        <v>0</v>
      </c>
      <c r="AC8">
        <f>IF(P8="관급자 관급 자재대", L8, 0)</f>
        <v>0</v>
      </c>
      <c r="AD8">
        <f>IF(P8="사용자항목2", L8, 0)</f>
        <v>0</v>
      </c>
      <c r="AE8">
        <f>IF(P8="사용자항목3", L8, 0)</f>
        <v>0</v>
      </c>
      <c r="AF8">
        <f>IF(P8="사용자항목4", L8, 0)</f>
        <v>0</v>
      </c>
      <c r="AG8">
        <f>IF(P8="사용자항목5", L8, 0)</f>
        <v>0</v>
      </c>
      <c r="AH8">
        <f>IF(P8="사용자항목6", L8, 0)</f>
        <v>0</v>
      </c>
      <c r="AI8">
        <f>IF(P8="사용자항목7", L8, 0)</f>
        <v>0</v>
      </c>
      <c r="AJ8">
        <f>IF(P8="사용자항목8", L8, 0)</f>
        <v>0</v>
      </c>
      <c r="AK8">
        <f>IF(P8="사용자항목9", L8, 0)</f>
        <v>0</v>
      </c>
    </row>
    <row r="9" spans="1:40" ht="15.95" customHeight="1" x14ac:dyDescent="0.25">
      <c r="A9" s="5" t="s">
        <v>213</v>
      </c>
      <c r="B9" s="5" t="s">
        <v>214</v>
      </c>
      <c r="C9" s="12" t="s">
        <v>43</v>
      </c>
      <c r="D9" s="7">
        <v>12.6</v>
      </c>
      <c r="E9" s="7"/>
      <c r="F9" s="7"/>
      <c r="G9" s="7"/>
      <c r="H9" s="7"/>
      <c r="I9" s="7"/>
      <c r="J9" s="7"/>
      <c r="K9" s="7"/>
      <c r="L9" s="7"/>
      <c r="M9" s="5" t="s">
        <v>124</v>
      </c>
      <c r="O9" t="str">
        <f>""</f>
        <v/>
      </c>
      <c r="P9" s="1" t="s">
        <v>95</v>
      </c>
      <c r="Q9">
        <v>1</v>
      </c>
      <c r="R9">
        <f>IF(P9="기계경비", J9, 0)</f>
        <v>0</v>
      </c>
      <c r="S9">
        <f>IF(P9="운반비", J9, 0)</f>
        <v>0</v>
      </c>
      <c r="T9">
        <f>IF(P9="작업부산물", F9, 0)</f>
        <v>0</v>
      </c>
      <c r="U9">
        <f>IF(P9="관급", F9, 0)</f>
        <v>0</v>
      </c>
      <c r="V9">
        <f>IF(P9="외주비", J9, 0)</f>
        <v>0</v>
      </c>
      <c r="W9">
        <f>IF(P9="장비비", J9, 0)</f>
        <v>0</v>
      </c>
      <c r="X9">
        <f>IF(P9="폐기물처리비", J9, 0)</f>
        <v>0</v>
      </c>
      <c r="Y9">
        <f>IF(P9="가설비", J9, 0)</f>
        <v>0</v>
      </c>
      <c r="Z9">
        <f>IF(P9="잡비제외분", F9, 0)</f>
        <v>0</v>
      </c>
      <c r="AA9">
        <f>IF(P9="사급자재대", L9, 0)</f>
        <v>0</v>
      </c>
      <c r="AB9">
        <f>IF(P9="관급자재대", L9, 0)</f>
        <v>0</v>
      </c>
      <c r="AC9">
        <f>IF(P9="관급자 관급 자재대", L9, 0)</f>
        <v>0</v>
      </c>
      <c r="AD9">
        <f>IF(P9="사용자항목2", L9, 0)</f>
        <v>0</v>
      </c>
      <c r="AE9">
        <f>IF(P9="사용자항목3", L9, 0)</f>
        <v>0</v>
      </c>
      <c r="AF9">
        <f>IF(P9="사용자항목4", L9, 0)</f>
        <v>0</v>
      </c>
      <c r="AG9">
        <f>IF(P9="사용자항목5", L9, 0)</f>
        <v>0</v>
      </c>
      <c r="AH9">
        <f>IF(P9="사용자항목6", L9, 0)</f>
        <v>0</v>
      </c>
      <c r="AI9">
        <f>IF(P9="사용자항목7", L9, 0)</f>
        <v>0</v>
      </c>
      <c r="AJ9">
        <f>IF(P9="사용자항목8", L9, 0)</f>
        <v>0</v>
      </c>
      <c r="AK9">
        <f>IF(P9="사용자항목9", L9, 0)</f>
        <v>0</v>
      </c>
    </row>
    <row r="10" spans="1:40" ht="15.95" customHeight="1" x14ac:dyDescent="0.25">
      <c r="A10" s="5" t="s">
        <v>215</v>
      </c>
      <c r="B10" s="5" t="s">
        <v>216</v>
      </c>
      <c r="C10" s="12" t="s">
        <v>43</v>
      </c>
      <c r="D10" s="7">
        <v>191.2</v>
      </c>
      <c r="E10" s="7"/>
      <c r="F10" s="7"/>
      <c r="G10" s="7"/>
      <c r="H10" s="7"/>
      <c r="I10" s="7"/>
      <c r="J10" s="7"/>
      <c r="K10" s="7"/>
      <c r="L10" s="7"/>
      <c r="M10" s="5" t="s">
        <v>125</v>
      </c>
      <c r="O10" t="str">
        <f>""</f>
        <v/>
      </c>
      <c r="P10" s="1" t="s">
        <v>95</v>
      </c>
      <c r="Q10">
        <v>1</v>
      </c>
      <c r="R10">
        <f>IF(P10="기계경비", J10, 0)</f>
        <v>0</v>
      </c>
      <c r="S10">
        <f>IF(P10="운반비", J10, 0)</f>
        <v>0</v>
      </c>
      <c r="T10">
        <f>IF(P10="작업부산물", F10, 0)</f>
        <v>0</v>
      </c>
      <c r="U10">
        <f>IF(P10="관급", F10, 0)</f>
        <v>0</v>
      </c>
      <c r="V10">
        <f>IF(P10="외주비", J10, 0)</f>
        <v>0</v>
      </c>
      <c r="W10">
        <f>IF(P10="장비비", J10, 0)</f>
        <v>0</v>
      </c>
      <c r="X10">
        <f>IF(P10="폐기물처리비", J10, 0)</f>
        <v>0</v>
      </c>
      <c r="Y10">
        <f>IF(P10="가설비", J10, 0)</f>
        <v>0</v>
      </c>
      <c r="Z10">
        <f>IF(P10="잡비제외분", F10, 0)</f>
        <v>0</v>
      </c>
      <c r="AA10">
        <f>IF(P10="사급자재대", L10, 0)</f>
        <v>0</v>
      </c>
      <c r="AB10">
        <f>IF(P10="관급자재대", L10, 0)</f>
        <v>0</v>
      </c>
      <c r="AC10">
        <f>IF(P10="관급자 관급 자재대", L10, 0)</f>
        <v>0</v>
      </c>
      <c r="AD10">
        <f>IF(P10="사용자항목2", L10, 0)</f>
        <v>0</v>
      </c>
      <c r="AE10">
        <f>IF(P10="사용자항목3", L10, 0)</f>
        <v>0</v>
      </c>
      <c r="AF10">
        <f>IF(P10="사용자항목4", L10, 0)</f>
        <v>0</v>
      </c>
      <c r="AG10">
        <f>IF(P10="사용자항목5", L10, 0)</f>
        <v>0</v>
      </c>
      <c r="AH10">
        <f>IF(P10="사용자항목6", L10, 0)</f>
        <v>0</v>
      </c>
      <c r="AI10">
        <f>IF(P10="사용자항목7", L10, 0)</f>
        <v>0</v>
      </c>
      <c r="AJ10">
        <f>IF(P10="사용자항목8", L10, 0)</f>
        <v>0</v>
      </c>
      <c r="AK10">
        <f>IF(P10="사용자항목9", L10, 0)</f>
        <v>0</v>
      </c>
    </row>
    <row r="11" spans="1:40" ht="15.95" customHeight="1" x14ac:dyDescent="0.25">
      <c r="A11" s="6"/>
      <c r="B11" s="6"/>
      <c r="C11" s="13"/>
      <c r="D11" s="7"/>
      <c r="E11" s="7"/>
      <c r="F11" s="7"/>
      <c r="G11" s="7"/>
      <c r="H11" s="7"/>
      <c r="I11" s="7"/>
      <c r="J11" s="7"/>
      <c r="K11" s="7"/>
      <c r="L11" s="7"/>
      <c r="M11" s="6"/>
    </row>
    <row r="12" spans="1:40" ht="15.95" customHeight="1" x14ac:dyDescent="0.25">
      <c r="A12" s="6"/>
      <c r="B12" s="6"/>
      <c r="C12" s="13"/>
      <c r="D12" s="7"/>
      <c r="E12" s="7"/>
      <c r="F12" s="7"/>
      <c r="G12" s="7"/>
      <c r="H12" s="7"/>
      <c r="I12" s="7"/>
      <c r="J12" s="7"/>
      <c r="K12" s="7"/>
      <c r="L12" s="7"/>
      <c r="M12" s="6"/>
    </row>
    <row r="13" spans="1:40" ht="15.95" customHeight="1" x14ac:dyDescent="0.25">
      <c r="A13" s="6"/>
      <c r="B13" s="6"/>
      <c r="C13" s="13"/>
      <c r="D13" s="7"/>
      <c r="E13" s="7"/>
      <c r="F13" s="7"/>
      <c r="G13" s="7"/>
      <c r="H13" s="7"/>
      <c r="I13" s="7"/>
      <c r="J13" s="7"/>
      <c r="K13" s="7"/>
      <c r="L13" s="7"/>
      <c r="M13" s="6"/>
    </row>
    <row r="14" spans="1:40" ht="15.95" customHeight="1" x14ac:dyDescent="0.25">
      <c r="A14" s="6"/>
      <c r="B14" s="6"/>
      <c r="C14" s="13"/>
      <c r="D14" s="7"/>
      <c r="E14" s="7"/>
      <c r="F14" s="7"/>
      <c r="G14" s="7"/>
      <c r="H14" s="7"/>
      <c r="I14" s="7"/>
      <c r="J14" s="7"/>
      <c r="K14" s="7"/>
      <c r="L14" s="7"/>
      <c r="M14" s="6"/>
    </row>
    <row r="15" spans="1:40" ht="15.95" customHeight="1" x14ac:dyDescent="0.25">
      <c r="A15" s="6"/>
      <c r="B15" s="6"/>
      <c r="C15" s="13"/>
      <c r="D15" s="7"/>
      <c r="E15" s="7"/>
      <c r="F15" s="7"/>
      <c r="G15" s="7"/>
      <c r="H15" s="7"/>
      <c r="I15" s="7"/>
      <c r="J15" s="7"/>
      <c r="K15" s="7"/>
      <c r="L15" s="7"/>
      <c r="M15" s="6"/>
    </row>
    <row r="16" spans="1:40" ht="15.95" customHeight="1" x14ac:dyDescent="0.25">
      <c r="A16" s="6"/>
      <c r="B16" s="6"/>
      <c r="C16" s="13"/>
      <c r="D16" s="7"/>
      <c r="E16" s="7"/>
      <c r="F16" s="7"/>
      <c r="G16" s="7"/>
      <c r="H16" s="7"/>
      <c r="I16" s="7"/>
      <c r="J16" s="7"/>
      <c r="K16" s="7"/>
      <c r="L16" s="7"/>
      <c r="M16" s="6"/>
    </row>
    <row r="17" spans="1:38" ht="15.95" customHeight="1" x14ac:dyDescent="0.25">
      <c r="A17" s="6"/>
      <c r="B17" s="6"/>
      <c r="C17" s="13"/>
      <c r="D17" s="7"/>
      <c r="E17" s="7"/>
      <c r="F17" s="7"/>
      <c r="G17" s="7"/>
      <c r="H17" s="7"/>
      <c r="I17" s="7"/>
      <c r="J17" s="7"/>
      <c r="K17" s="7"/>
      <c r="L17" s="7"/>
      <c r="M17" s="6"/>
    </row>
    <row r="18" spans="1:38" ht="15.95" customHeight="1" x14ac:dyDescent="0.25">
      <c r="A18" s="6"/>
      <c r="B18" s="6"/>
      <c r="C18" s="13"/>
      <c r="D18" s="7"/>
      <c r="E18" s="7"/>
      <c r="F18" s="7"/>
      <c r="G18" s="7"/>
      <c r="H18" s="7"/>
      <c r="I18" s="7"/>
      <c r="J18" s="7"/>
      <c r="K18" s="7"/>
      <c r="L18" s="7"/>
      <c r="M18" s="6"/>
    </row>
    <row r="19" spans="1:38" ht="15.95" customHeight="1" x14ac:dyDescent="0.25">
      <c r="A19" s="6"/>
      <c r="B19" s="6"/>
      <c r="C19" s="13"/>
      <c r="D19" s="7"/>
      <c r="E19" s="7"/>
      <c r="F19" s="7"/>
      <c r="G19" s="7"/>
      <c r="H19" s="7"/>
      <c r="I19" s="7"/>
      <c r="J19" s="7"/>
      <c r="K19" s="7"/>
      <c r="L19" s="7"/>
      <c r="M19" s="6"/>
    </row>
    <row r="20" spans="1:38" ht="15.95" customHeight="1" x14ac:dyDescent="0.25">
      <c r="A20" s="6"/>
      <c r="B20" s="6"/>
      <c r="C20" s="13"/>
      <c r="D20" s="7"/>
      <c r="E20" s="7"/>
      <c r="F20" s="7"/>
      <c r="G20" s="7"/>
      <c r="H20" s="7"/>
      <c r="I20" s="7"/>
      <c r="J20" s="7"/>
      <c r="K20" s="7"/>
      <c r="L20" s="7"/>
      <c r="M20" s="6"/>
    </row>
    <row r="21" spans="1:38" ht="15.95" customHeight="1" x14ac:dyDescent="0.25">
      <c r="A21" s="6"/>
      <c r="B21" s="6"/>
      <c r="C21" s="13"/>
      <c r="D21" s="7"/>
      <c r="E21" s="7"/>
      <c r="F21" s="7"/>
      <c r="G21" s="7"/>
      <c r="H21" s="7"/>
      <c r="I21" s="7"/>
      <c r="J21" s="7"/>
      <c r="K21" s="7"/>
      <c r="L21" s="7"/>
      <c r="M21" s="6"/>
    </row>
    <row r="22" spans="1:38" ht="15.95" customHeight="1" x14ac:dyDescent="0.25">
      <c r="A22" s="6"/>
      <c r="B22" s="6"/>
      <c r="C22" s="13"/>
      <c r="D22" s="7"/>
      <c r="E22" s="7"/>
      <c r="F22" s="7"/>
      <c r="G22" s="7"/>
      <c r="H22" s="7"/>
      <c r="I22" s="7"/>
      <c r="J22" s="7"/>
      <c r="K22" s="7"/>
      <c r="L22" s="7"/>
      <c r="M22" s="6"/>
    </row>
    <row r="23" spans="1:38" ht="15.95" customHeight="1" x14ac:dyDescent="0.25">
      <c r="A23" s="6"/>
      <c r="B23" s="6"/>
      <c r="C23" s="13"/>
      <c r="D23" s="7"/>
      <c r="E23" s="7"/>
      <c r="F23" s="7"/>
      <c r="G23" s="7"/>
      <c r="H23" s="7"/>
      <c r="I23" s="7"/>
      <c r="J23" s="7"/>
      <c r="K23" s="7"/>
      <c r="L23" s="7"/>
      <c r="M23" s="6"/>
    </row>
    <row r="24" spans="1:38" ht="15.95" customHeight="1" x14ac:dyDescent="0.25">
      <c r="A24" s="6"/>
      <c r="B24" s="6"/>
      <c r="C24" s="13"/>
      <c r="D24" s="7"/>
      <c r="E24" s="7"/>
      <c r="F24" s="7"/>
      <c r="G24" s="7"/>
      <c r="H24" s="7"/>
      <c r="I24" s="7"/>
      <c r="J24" s="7"/>
      <c r="K24" s="7"/>
      <c r="L24" s="7"/>
      <c r="M24" s="6"/>
    </row>
    <row r="25" spans="1:38" ht="15.95" customHeight="1" x14ac:dyDescent="0.25">
      <c r="A25" s="6"/>
      <c r="B25" s="6"/>
      <c r="C25" s="13"/>
      <c r="D25" s="7"/>
      <c r="E25" s="7"/>
      <c r="F25" s="7"/>
      <c r="G25" s="7"/>
      <c r="H25" s="7"/>
      <c r="I25" s="7"/>
      <c r="J25" s="7"/>
      <c r="K25" s="7"/>
      <c r="L25" s="7"/>
      <c r="M25" s="6"/>
    </row>
    <row r="26" spans="1:38" ht="15.95" customHeight="1" x14ac:dyDescent="0.25">
      <c r="A26" s="6"/>
      <c r="B26" s="6"/>
      <c r="C26" s="13"/>
      <c r="D26" s="7"/>
      <c r="E26" s="7"/>
      <c r="F26" s="7"/>
      <c r="G26" s="7"/>
      <c r="H26" s="7"/>
      <c r="I26" s="7"/>
      <c r="J26" s="7"/>
      <c r="K26" s="7"/>
      <c r="L26" s="7"/>
      <c r="M26" s="6"/>
    </row>
    <row r="27" spans="1:38" ht="15.95" customHeight="1" x14ac:dyDescent="0.25">
      <c r="A27" s="6"/>
      <c r="B27" s="6"/>
      <c r="C27" s="13"/>
      <c r="D27" s="7"/>
      <c r="E27" s="7"/>
      <c r="F27" s="7"/>
      <c r="G27" s="7"/>
      <c r="H27" s="7"/>
      <c r="I27" s="7"/>
      <c r="J27" s="7"/>
      <c r="K27" s="7"/>
      <c r="L27" s="7"/>
      <c r="M27" s="6"/>
    </row>
    <row r="28" spans="1:38" ht="15.95" customHeight="1" x14ac:dyDescent="0.25">
      <c r="A28" s="6"/>
      <c r="B28" s="6"/>
      <c r="C28" s="13"/>
      <c r="D28" s="7"/>
      <c r="E28" s="7"/>
      <c r="F28" s="7"/>
      <c r="G28" s="7"/>
      <c r="H28" s="7"/>
      <c r="I28" s="7"/>
      <c r="J28" s="7"/>
      <c r="K28" s="7"/>
      <c r="L28" s="7"/>
      <c r="M28" s="6"/>
    </row>
    <row r="29" spans="1:38" ht="15.95" customHeight="1" x14ac:dyDescent="0.25">
      <c r="A29" s="9" t="s">
        <v>96</v>
      </c>
      <c r="B29" s="8"/>
      <c r="C29" s="14"/>
      <c r="D29" s="10"/>
      <c r="E29" s="7"/>
      <c r="F29" s="10">
        <f>ROUNDDOWN(SUMIF(Q6:Q28, "1", F6:F28), 0)</f>
        <v>0</v>
      </c>
      <c r="G29" s="7"/>
      <c r="H29" s="10">
        <f>ROUNDDOWN(SUMIF(Q6:Q28, "1", H6:H28), 0)</f>
        <v>0</v>
      </c>
      <c r="I29" s="7"/>
      <c r="J29" s="10">
        <f>ROUNDDOWN(SUMIF(Q6:Q28, "1", J6:J28), 0)</f>
        <v>0</v>
      </c>
      <c r="K29" s="7"/>
      <c r="L29" s="10">
        <f>F29+H29+J29</f>
        <v>0</v>
      </c>
      <c r="M29" s="8"/>
      <c r="R29">
        <f t="shared" ref="R29:AL29" si="0">ROUNDDOWN(SUM(R6:R10), 0)</f>
        <v>0</v>
      </c>
      <c r="S29">
        <f t="shared" si="0"/>
        <v>0</v>
      </c>
      <c r="T29">
        <f t="shared" si="0"/>
        <v>0</v>
      </c>
      <c r="U29">
        <f t="shared" si="0"/>
        <v>0</v>
      </c>
      <c r="V29">
        <f t="shared" si="0"/>
        <v>0</v>
      </c>
      <c r="W29">
        <f t="shared" si="0"/>
        <v>0</v>
      </c>
      <c r="X29">
        <f t="shared" si="0"/>
        <v>0</v>
      </c>
      <c r="Y29">
        <f t="shared" si="0"/>
        <v>0</v>
      </c>
      <c r="Z29">
        <f t="shared" si="0"/>
        <v>0</v>
      </c>
      <c r="AA29">
        <f t="shared" si="0"/>
        <v>0</v>
      </c>
      <c r="AB29">
        <f t="shared" si="0"/>
        <v>0</v>
      </c>
      <c r="AC29">
        <f t="shared" si="0"/>
        <v>0</v>
      </c>
      <c r="AD29">
        <f t="shared" si="0"/>
        <v>0</v>
      </c>
      <c r="AE29">
        <f t="shared" si="0"/>
        <v>0</v>
      </c>
      <c r="AF29">
        <f t="shared" si="0"/>
        <v>0</v>
      </c>
      <c r="AG29">
        <f t="shared" si="0"/>
        <v>0</v>
      </c>
      <c r="AH29">
        <f t="shared" si="0"/>
        <v>0</v>
      </c>
      <c r="AI29">
        <f t="shared" si="0"/>
        <v>0</v>
      </c>
      <c r="AJ29">
        <f t="shared" si="0"/>
        <v>0</v>
      </c>
      <c r="AK29">
        <f t="shared" si="0"/>
        <v>0</v>
      </c>
      <c r="AL29">
        <f t="shared" si="0"/>
        <v>0</v>
      </c>
    </row>
    <row r="30" spans="1:38" ht="15.95" customHeight="1" x14ac:dyDescent="0.25">
      <c r="A30" s="19" t="s">
        <v>351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38" ht="15.95" customHeight="1" x14ac:dyDescent="0.25">
      <c r="A31" s="5" t="s">
        <v>217</v>
      </c>
      <c r="B31" s="5" t="s">
        <v>218</v>
      </c>
      <c r="C31" s="12" t="s">
        <v>108</v>
      </c>
      <c r="D31" s="7">
        <v>52.5</v>
      </c>
      <c r="E31" s="7"/>
      <c r="F31" s="7"/>
      <c r="G31" s="7"/>
      <c r="H31" s="7"/>
      <c r="I31" s="7"/>
      <c r="J31" s="7"/>
      <c r="K31" s="7"/>
      <c r="L31" s="7"/>
      <c r="M31" s="5" t="s">
        <v>126</v>
      </c>
      <c r="O31" t="str">
        <f>""</f>
        <v/>
      </c>
      <c r="P31" s="1" t="s">
        <v>95</v>
      </c>
      <c r="Q31">
        <v>1</v>
      </c>
      <c r="R31">
        <f>IF(P31="기계경비", J31, 0)</f>
        <v>0</v>
      </c>
      <c r="S31">
        <f>IF(P31="운반비", J31, 0)</f>
        <v>0</v>
      </c>
      <c r="T31">
        <f>IF(P31="작업부산물", F31, 0)</f>
        <v>0</v>
      </c>
      <c r="U31">
        <f>IF(P31="관급", F31, 0)</f>
        <v>0</v>
      </c>
      <c r="V31">
        <f>IF(P31="외주비", J31, 0)</f>
        <v>0</v>
      </c>
      <c r="W31">
        <f>IF(P31="장비비", J31, 0)</f>
        <v>0</v>
      </c>
      <c r="X31">
        <f>IF(P31="폐기물처리비", J31, 0)</f>
        <v>0</v>
      </c>
      <c r="Y31">
        <f>IF(P31="가설비", J31, 0)</f>
        <v>0</v>
      </c>
      <c r="Z31">
        <f>IF(P31="잡비제외분", F31, 0)</f>
        <v>0</v>
      </c>
      <c r="AA31">
        <f>IF(P31="사급자재대", L31, 0)</f>
        <v>0</v>
      </c>
      <c r="AB31">
        <f>IF(P31="관급자재대", L31, 0)</f>
        <v>0</v>
      </c>
      <c r="AC31">
        <f>IF(P31="관급자 관급 자재대", L31, 0)</f>
        <v>0</v>
      </c>
      <c r="AD31">
        <f>IF(P31="사용자항목2", L31, 0)</f>
        <v>0</v>
      </c>
      <c r="AE31">
        <f>IF(P31="사용자항목3", L31, 0)</f>
        <v>0</v>
      </c>
      <c r="AF31">
        <f>IF(P31="사용자항목4", L31, 0)</f>
        <v>0</v>
      </c>
      <c r="AG31">
        <f>IF(P31="사용자항목5", L31, 0)</f>
        <v>0</v>
      </c>
      <c r="AH31">
        <f>IF(P31="사용자항목6", L31, 0)</f>
        <v>0</v>
      </c>
      <c r="AI31">
        <f>IF(P31="사용자항목7", L31, 0)</f>
        <v>0</v>
      </c>
      <c r="AJ31">
        <f>IF(P31="사용자항목8", L31, 0)</f>
        <v>0</v>
      </c>
      <c r="AK31">
        <f>IF(P31="사용자항목9", L31, 0)</f>
        <v>0</v>
      </c>
    </row>
    <row r="32" spans="1:38" ht="15.95" customHeight="1" x14ac:dyDescent="0.25">
      <c r="A32" s="5" t="s">
        <v>109</v>
      </c>
      <c r="B32" s="5" t="s">
        <v>110</v>
      </c>
      <c r="C32" s="12" t="s">
        <v>108</v>
      </c>
      <c r="D32" s="7">
        <v>40.799999999999997</v>
      </c>
      <c r="E32" s="7"/>
      <c r="F32" s="7"/>
      <c r="G32" s="7"/>
      <c r="H32" s="7"/>
      <c r="I32" s="7"/>
      <c r="J32" s="7"/>
      <c r="K32" s="7"/>
      <c r="L32" s="7"/>
      <c r="M32" s="5" t="s">
        <v>104</v>
      </c>
      <c r="O32" t="str">
        <f>""</f>
        <v/>
      </c>
      <c r="P32" s="1" t="s">
        <v>95</v>
      </c>
      <c r="Q32">
        <v>1</v>
      </c>
      <c r="R32">
        <f>IF(P32="기계경비", J32, 0)</f>
        <v>0</v>
      </c>
      <c r="S32">
        <f>IF(P32="운반비", J32, 0)</f>
        <v>0</v>
      </c>
      <c r="T32">
        <f>IF(P32="작업부산물", F32, 0)</f>
        <v>0</v>
      </c>
      <c r="U32">
        <f>IF(P32="관급", F32, 0)</f>
        <v>0</v>
      </c>
      <c r="V32">
        <f>IF(P32="외주비", J32, 0)</f>
        <v>0</v>
      </c>
      <c r="W32">
        <f>IF(P32="장비비", J32, 0)</f>
        <v>0</v>
      </c>
      <c r="X32">
        <f>IF(P32="폐기물처리비", J32, 0)</f>
        <v>0</v>
      </c>
      <c r="Y32">
        <f>IF(P32="가설비", J32, 0)</f>
        <v>0</v>
      </c>
      <c r="Z32">
        <f>IF(P32="잡비제외분", F32, 0)</f>
        <v>0</v>
      </c>
      <c r="AA32">
        <f>IF(P32="사급자재대", L32, 0)</f>
        <v>0</v>
      </c>
      <c r="AB32">
        <f>IF(P32="관급자재대", L32, 0)</f>
        <v>0</v>
      </c>
      <c r="AC32">
        <f>IF(P32="관급자 관급 자재대", L32, 0)</f>
        <v>0</v>
      </c>
      <c r="AD32">
        <f>IF(P32="사용자항목2", L32, 0)</f>
        <v>0</v>
      </c>
      <c r="AE32">
        <f>IF(P32="사용자항목3", L32, 0)</f>
        <v>0</v>
      </c>
      <c r="AF32">
        <f>IF(P32="사용자항목4", L32, 0)</f>
        <v>0</v>
      </c>
      <c r="AG32">
        <f>IF(P32="사용자항목5", L32, 0)</f>
        <v>0</v>
      </c>
      <c r="AH32">
        <f>IF(P32="사용자항목6", L32, 0)</f>
        <v>0</v>
      </c>
      <c r="AI32">
        <f>IF(P32="사용자항목7", L32, 0)</f>
        <v>0</v>
      </c>
      <c r="AJ32">
        <f>IF(P32="사용자항목8", L32, 0)</f>
        <v>0</v>
      </c>
      <c r="AK32">
        <f>IF(P32="사용자항목9", L32, 0)</f>
        <v>0</v>
      </c>
    </row>
    <row r="33" spans="1:37" ht="15.95" customHeight="1" x14ac:dyDescent="0.25">
      <c r="A33" s="5" t="s">
        <v>111</v>
      </c>
      <c r="B33" s="5" t="s">
        <v>112</v>
      </c>
      <c r="C33" s="12" t="s">
        <v>108</v>
      </c>
      <c r="D33" s="7">
        <v>13.4</v>
      </c>
      <c r="E33" s="7"/>
      <c r="F33" s="7"/>
      <c r="G33" s="7"/>
      <c r="H33" s="7"/>
      <c r="I33" s="7"/>
      <c r="J33" s="7"/>
      <c r="K33" s="7"/>
      <c r="L33" s="7"/>
      <c r="M33" s="5" t="s">
        <v>105</v>
      </c>
      <c r="O33" t="str">
        <f>""</f>
        <v/>
      </c>
      <c r="P33" s="1" t="s">
        <v>95</v>
      </c>
      <c r="Q33">
        <v>1</v>
      </c>
      <c r="R33">
        <f>IF(P33="기계경비", J33, 0)</f>
        <v>0</v>
      </c>
      <c r="S33">
        <f>IF(P33="운반비", J33, 0)</f>
        <v>0</v>
      </c>
      <c r="T33">
        <f>IF(P33="작업부산물", F33, 0)</f>
        <v>0</v>
      </c>
      <c r="U33">
        <f>IF(P33="관급", F33, 0)</f>
        <v>0</v>
      </c>
      <c r="V33">
        <f>IF(P33="외주비", J33, 0)</f>
        <v>0</v>
      </c>
      <c r="W33">
        <f>IF(P33="장비비", J33, 0)</f>
        <v>0</v>
      </c>
      <c r="X33">
        <f>IF(P33="폐기물처리비", J33, 0)</f>
        <v>0</v>
      </c>
      <c r="Y33">
        <f>IF(P33="가설비", J33, 0)</f>
        <v>0</v>
      </c>
      <c r="Z33">
        <f>IF(P33="잡비제외분", F33, 0)</f>
        <v>0</v>
      </c>
      <c r="AA33">
        <f>IF(P33="사급자재대", L33, 0)</f>
        <v>0</v>
      </c>
      <c r="AB33">
        <f>IF(P33="관급자재대", L33, 0)</f>
        <v>0</v>
      </c>
      <c r="AC33">
        <f>IF(P33="관급자 관급 자재대", L33, 0)</f>
        <v>0</v>
      </c>
      <c r="AD33">
        <f>IF(P33="사용자항목2", L33, 0)</f>
        <v>0</v>
      </c>
      <c r="AE33">
        <f>IF(P33="사용자항목3", L33, 0)</f>
        <v>0</v>
      </c>
      <c r="AF33">
        <f>IF(P33="사용자항목4", L33, 0)</f>
        <v>0</v>
      </c>
      <c r="AG33">
        <f>IF(P33="사용자항목5", L33, 0)</f>
        <v>0</v>
      </c>
      <c r="AH33">
        <f>IF(P33="사용자항목6", L33, 0)</f>
        <v>0</v>
      </c>
      <c r="AI33">
        <f>IF(P33="사용자항목7", L33, 0)</f>
        <v>0</v>
      </c>
      <c r="AJ33">
        <f>IF(P33="사용자항목8", L33, 0)</f>
        <v>0</v>
      </c>
      <c r="AK33">
        <f>IF(P33="사용자항목9", L33, 0)</f>
        <v>0</v>
      </c>
    </row>
    <row r="34" spans="1:37" ht="15.95" customHeight="1" x14ac:dyDescent="0.25">
      <c r="A34" s="5" t="s">
        <v>219</v>
      </c>
      <c r="B34" s="5" t="s">
        <v>220</v>
      </c>
      <c r="C34" s="12" t="s">
        <v>108</v>
      </c>
      <c r="D34" s="7">
        <v>114.9</v>
      </c>
      <c r="E34" s="7"/>
      <c r="F34" s="7"/>
      <c r="G34" s="7"/>
      <c r="H34" s="7"/>
      <c r="I34" s="7"/>
      <c r="J34" s="7"/>
      <c r="K34" s="7"/>
      <c r="L34" s="7"/>
      <c r="M34" s="5" t="s">
        <v>127</v>
      </c>
      <c r="O34" t="str">
        <f>""</f>
        <v/>
      </c>
      <c r="P34" s="1" t="s">
        <v>95</v>
      </c>
      <c r="Q34">
        <v>1</v>
      </c>
      <c r="R34">
        <f>IF(P34="기계경비", J34, 0)</f>
        <v>0</v>
      </c>
      <c r="S34">
        <f>IF(P34="운반비", J34, 0)</f>
        <v>0</v>
      </c>
      <c r="T34">
        <f>IF(P34="작업부산물", F34, 0)</f>
        <v>0</v>
      </c>
      <c r="U34">
        <f>IF(P34="관급", F34, 0)</f>
        <v>0</v>
      </c>
      <c r="V34">
        <f>IF(P34="외주비", J34, 0)</f>
        <v>0</v>
      </c>
      <c r="W34">
        <f>IF(P34="장비비", J34, 0)</f>
        <v>0</v>
      </c>
      <c r="X34">
        <f>IF(P34="폐기물처리비", J34, 0)</f>
        <v>0</v>
      </c>
      <c r="Y34">
        <f>IF(P34="가설비", J34, 0)</f>
        <v>0</v>
      </c>
      <c r="Z34">
        <f>IF(P34="잡비제외분", F34, 0)</f>
        <v>0</v>
      </c>
      <c r="AA34">
        <f>IF(P34="사급자재대", L34, 0)</f>
        <v>0</v>
      </c>
      <c r="AB34">
        <f>IF(P34="관급자재대", L34, 0)</f>
        <v>0</v>
      </c>
      <c r="AC34">
        <f>IF(P34="관급자 관급 자재대", L34, 0)</f>
        <v>0</v>
      </c>
      <c r="AD34">
        <f>IF(P34="사용자항목2", L34, 0)</f>
        <v>0</v>
      </c>
      <c r="AE34">
        <f>IF(P34="사용자항목3", L34, 0)</f>
        <v>0</v>
      </c>
      <c r="AF34">
        <f>IF(P34="사용자항목4", L34, 0)</f>
        <v>0</v>
      </c>
      <c r="AG34">
        <f>IF(P34="사용자항목5", L34, 0)</f>
        <v>0</v>
      </c>
      <c r="AH34">
        <f>IF(P34="사용자항목6", L34, 0)</f>
        <v>0</v>
      </c>
      <c r="AI34">
        <f>IF(P34="사용자항목7", L34, 0)</f>
        <v>0</v>
      </c>
      <c r="AJ34">
        <f>IF(P34="사용자항목8", L34, 0)</f>
        <v>0</v>
      </c>
      <c r="AK34">
        <f>IF(P34="사용자항목9", L34, 0)</f>
        <v>0</v>
      </c>
    </row>
    <row r="35" spans="1:37" ht="15.95" customHeight="1" x14ac:dyDescent="0.25">
      <c r="A35" s="5" t="s">
        <v>100</v>
      </c>
      <c r="B35" s="5" t="s">
        <v>102</v>
      </c>
      <c r="C35" s="12" t="s">
        <v>101</v>
      </c>
      <c r="D35" s="7">
        <v>4</v>
      </c>
      <c r="E35" s="7"/>
      <c r="F35" s="7"/>
      <c r="G35" s="7"/>
      <c r="H35" s="7"/>
      <c r="I35" s="7"/>
      <c r="J35" s="7"/>
      <c r="K35" s="7"/>
      <c r="L35" s="7"/>
      <c r="M35" s="5" t="s">
        <v>97</v>
      </c>
      <c r="O35" t="str">
        <f>""</f>
        <v/>
      </c>
      <c r="P35" s="1" t="s">
        <v>95</v>
      </c>
      <c r="Q35">
        <v>1</v>
      </c>
      <c r="R35">
        <f>IF(P35="기계경비", J35, 0)</f>
        <v>0</v>
      </c>
      <c r="S35">
        <f>IF(P35="운반비", J35, 0)</f>
        <v>0</v>
      </c>
      <c r="T35">
        <f>IF(P35="작업부산물", F35, 0)</f>
        <v>0</v>
      </c>
      <c r="U35">
        <f>IF(P35="관급", F35, 0)</f>
        <v>0</v>
      </c>
      <c r="V35">
        <f>IF(P35="외주비", J35, 0)</f>
        <v>0</v>
      </c>
      <c r="W35">
        <f>IF(P35="장비비", J35, 0)</f>
        <v>0</v>
      </c>
      <c r="X35">
        <f>IF(P35="폐기물처리비", J35, 0)</f>
        <v>0</v>
      </c>
      <c r="Y35">
        <f>IF(P35="가설비", J35, 0)</f>
        <v>0</v>
      </c>
      <c r="Z35">
        <f>IF(P35="잡비제외분", F35, 0)</f>
        <v>0</v>
      </c>
      <c r="AA35">
        <f>IF(P35="사급자재대", L35, 0)</f>
        <v>0</v>
      </c>
      <c r="AB35">
        <f>IF(P35="관급자재대", L35, 0)</f>
        <v>0</v>
      </c>
      <c r="AC35">
        <f>IF(P35="관급자 관급 자재대", L35, 0)</f>
        <v>0</v>
      </c>
      <c r="AD35">
        <f>IF(P35="사용자항목2", L35, 0)</f>
        <v>0</v>
      </c>
      <c r="AE35">
        <f>IF(P35="사용자항목3", L35, 0)</f>
        <v>0</v>
      </c>
      <c r="AF35">
        <f>IF(P35="사용자항목4", L35, 0)</f>
        <v>0</v>
      </c>
      <c r="AG35">
        <f>IF(P35="사용자항목5", L35, 0)</f>
        <v>0</v>
      </c>
      <c r="AH35">
        <f>IF(P35="사용자항목6", L35, 0)</f>
        <v>0</v>
      </c>
      <c r="AI35">
        <f>IF(P35="사용자항목7", L35, 0)</f>
        <v>0</v>
      </c>
      <c r="AJ35">
        <f>IF(P35="사용자항목8", L35, 0)</f>
        <v>0</v>
      </c>
      <c r="AK35">
        <f>IF(P35="사용자항목9", L35, 0)</f>
        <v>0</v>
      </c>
    </row>
    <row r="36" spans="1:37" ht="15.95" customHeight="1" x14ac:dyDescent="0.25">
      <c r="A36" s="6"/>
      <c r="B36" s="6"/>
      <c r="C36" s="13"/>
      <c r="D36" s="7"/>
      <c r="E36" s="7"/>
      <c r="F36" s="7"/>
      <c r="G36" s="7"/>
      <c r="H36" s="7"/>
      <c r="I36" s="7"/>
      <c r="J36" s="7"/>
      <c r="K36" s="7"/>
      <c r="L36" s="7"/>
      <c r="M36" s="6"/>
    </row>
    <row r="37" spans="1:37" ht="15.95" customHeight="1" x14ac:dyDescent="0.25">
      <c r="A37" s="6"/>
      <c r="B37" s="6"/>
      <c r="C37" s="13"/>
      <c r="D37" s="7"/>
      <c r="E37" s="7"/>
      <c r="F37" s="7"/>
      <c r="G37" s="7"/>
      <c r="H37" s="7"/>
      <c r="I37" s="7"/>
      <c r="J37" s="7"/>
      <c r="K37" s="7"/>
      <c r="L37" s="7"/>
      <c r="M37" s="6"/>
    </row>
    <row r="38" spans="1:37" ht="15.95" customHeight="1" x14ac:dyDescent="0.25">
      <c r="A38" s="6"/>
      <c r="B38" s="6"/>
      <c r="C38" s="13"/>
      <c r="D38" s="7"/>
      <c r="E38" s="7"/>
      <c r="F38" s="7"/>
      <c r="G38" s="7"/>
      <c r="H38" s="7"/>
      <c r="I38" s="7"/>
      <c r="J38" s="7"/>
      <c r="K38" s="7"/>
      <c r="L38" s="7"/>
      <c r="M38" s="6"/>
    </row>
    <row r="39" spans="1:37" ht="15.95" customHeight="1" x14ac:dyDescent="0.25">
      <c r="A39" s="6"/>
      <c r="B39" s="6"/>
      <c r="C39" s="13"/>
      <c r="D39" s="7"/>
      <c r="E39" s="7"/>
      <c r="F39" s="7"/>
      <c r="G39" s="7"/>
      <c r="H39" s="7"/>
      <c r="I39" s="7"/>
      <c r="J39" s="7"/>
      <c r="K39" s="7"/>
      <c r="L39" s="7"/>
      <c r="M39" s="6"/>
    </row>
    <row r="40" spans="1:37" ht="15.95" customHeight="1" x14ac:dyDescent="0.25">
      <c r="A40" s="6"/>
      <c r="B40" s="6"/>
      <c r="C40" s="13"/>
      <c r="D40" s="7"/>
      <c r="E40" s="7"/>
      <c r="F40" s="7"/>
      <c r="G40" s="7"/>
      <c r="H40" s="7"/>
      <c r="I40" s="7"/>
      <c r="J40" s="7"/>
      <c r="K40" s="7"/>
      <c r="L40" s="7"/>
      <c r="M40" s="6"/>
    </row>
    <row r="41" spans="1:37" ht="15.95" customHeight="1" x14ac:dyDescent="0.25">
      <c r="A41" s="6"/>
      <c r="B41" s="6"/>
      <c r="C41" s="13"/>
      <c r="D41" s="7"/>
      <c r="E41" s="7"/>
      <c r="F41" s="7"/>
      <c r="G41" s="7"/>
      <c r="H41" s="7"/>
      <c r="I41" s="7"/>
      <c r="J41" s="7"/>
      <c r="K41" s="7"/>
      <c r="L41" s="7"/>
      <c r="M41" s="6"/>
    </row>
    <row r="42" spans="1:37" ht="15.95" customHeight="1" x14ac:dyDescent="0.25">
      <c r="A42" s="6"/>
      <c r="B42" s="6"/>
      <c r="C42" s="13"/>
      <c r="D42" s="7"/>
      <c r="E42" s="7"/>
      <c r="F42" s="7"/>
      <c r="G42" s="7"/>
      <c r="H42" s="7"/>
      <c r="I42" s="7"/>
      <c r="J42" s="7"/>
      <c r="K42" s="7"/>
      <c r="L42" s="7"/>
      <c r="M42" s="6"/>
    </row>
    <row r="43" spans="1:37" ht="15.95" customHeight="1" x14ac:dyDescent="0.25">
      <c r="A43" s="6"/>
      <c r="B43" s="6"/>
      <c r="C43" s="13"/>
      <c r="D43" s="7"/>
      <c r="E43" s="7"/>
      <c r="F43" s="7"/>
      <c r="G43" s="7"/>
      <c r="H43" s="7"/>
      <c r="I43" s="7"/>
      <c r="J43" s="7"/>
      <c r="K43" s="7"/>
      <c r="L43" s="7"/>
      <c r="M43" s="6"/>
    </row>
    <row r="44" spans="1:37" ht="15.95" customHeight="1" x14ac:dyDescent="0.25">
      <c r="A44" s="6"/>
      <c r="B44" s="6"/>
      <c r="C44" s="13"/>
      <c r="D44" s="7"/>
      <c r="E44" s="7"/>
      <c r="F44" s="7"/>
      <c r="G44" s="7"/>
      <c r="H44" s="7"/>
      <c r="I44" s="7"/>
      <c r="J44" s="7"/>
      <c r="K44" s="7"/>
      <c r="L44" s="7"/>
      <c r="M44" s="6"/>
    </row>
    <row r="45" spans="1:37" ht="15.95" customHeight="1" x14ac:dyDescent="0.25">
      <c r="A45" s="6"/>
      <c r="B45" s="6"/>
      <c r="C45" s="13"/>
      <c r="D45" s="7"/>
      <c r="E45" s="7"/>
      <c r="F45" s="7"/>
      <c r="G45" s="7"/>
      <c r="H45" s="7"/>
      <c r="I45" s="7"/>
      <c r="J45" s="7"/>
      <c r="K45" s="7"/>
      <c r="L45" s="7"/>
      <c r="M45" s="6"/>
    </row>
    <row r="46" spans="1:37" ht="15.95" customHeight="1" x14ac:dyDescent="0.25">
      <c r="A46" s="6"/>
      <c r="B46" s="6"/>
      <c r="C46" s="13"/>
      <c r="D46" s="7"/>
      <c r="E46" s="7"/>
      <c r="F46" s="7"/>
      <c r="G46" s="7"/>
      <c r="H46" s="7"/>
      <c r="I46" s="7"/>
      <c r="J46" s="7"/>
      <c r="K46" s="7"/>
      <c r="L46" s="7"/>
      <c r="M46" s="6"/>
    </row>
    <row r="47" spans="1:37" ht="15.95" customHeight="1" x14ac:dyDescent="0.25">
      <c r="A47" s="6"/>
      <c r="B47" s="6"/>
      <c r="C47" s="13"/>
      <c r="D47" s="7"/>
      <c r="E47" s="7"/>
      <c r="F47" s="7"/>
      <c r="G47" s="7"/>
      <c r="H47" s="7"/>
      <c r="I47" s="7"/>
      <c r="J47" s="7"/>
      <c r="K47" s="7"/>
      <c r="L47" s="7"/>
      <c r="M47" s="6"/>
    </row>
    <row r="48" spans="1:37" ht="15.95" customHeight="1" x14ac:dyDescent="0.25">
      <c r="A48" s="6"/>
      <c r="B48" s="6"/>
      <c r="C48" s="13"/>
      <c r="D48" s="7"/>
      <c r="E48" s="7"/>
      <c r="F48" s="7"/>
      <c r="G48" s="7"/>
      <c r="H48" s="7"/>
      <c r="I48" s="7"/>
      <c r="J48" s="7"/>
      <c r="K48" s="7"/>
      <c r="L48" s="7"/>
      <c r="M48" s="6"/>
    </row>
    <row r="49" spans="1:38" ht="15.95" customHeight="1" x14ac:dyDescent="0.25">
      <c r="A49" s="6"/>
      <c r="B49" s="6"/>
      <c r="C49" s="13"/>
      <c r="D49" s="7"/>
      <c r="E49" s="7"/>
      <c r="F49" s="7"/>
      <c r="G49" s="7"/>
      <c r="H49" s="7"/>
      <c r="I49" s="7"/>
      <c r="J49" s="7"/>
      <c r="K49" s="7"/>
      <c r="L49" s="7"/>
      <c r="M49" s="6"/>
    </row>
    <row r="50" spans="1:38" ht="15.95" customHeight="1" x14ac:dyDescent="0.25">
      <c r="A50" s="6"/>
      <c r="B50" s="6"/>
      <c r="C50" s="13"/>
      <c r="D50" s="7"/>
      <c r="E50" s="7"/>
      <c r="F50" s="7"/>
      <c r="G50" s="7"/>
      <c r="H50" s="7"/>
      <c r="I50" s="7"/>
      <c r="J50" s="7"/>
      <c r="K50" s="7"/>
      <c r="L50" s="7"/>
      <c r="M50" s="6"/>
    </row>
    <row r="51" spans="1:38" ht="15.95" customHeight="1" x14ac:dyDescent="0.25">
      <c r="A51" s="6"/>
      <c r="B51" s="6"/>
      <c r="C51" s="13"/>
      <c r="D51" s="7"/>
      <c r="E51" s="7"/>
      <c r="F51" s="7"/>
      <c r="G51" s="7"/>
      <c r="H51" s="7"/>
      <c r="I51" s="7"/>
      <c r="J51" s="7"/>
      <c r="K51" s="7"/>
      <c r="L51" s="7"/>
      <c r="M51" s="6"/>
    </row>
    <row r="52" spans="1:38" ht="15.95" customHeight="1" x14ac:dyDescent="0.25">
      <c r="A52" s="6"/>
      <c r="B52" s="6"/>
      <c r="C52" s="13"/>
      <c r="D52" s="7"/>
      <c r="E52" s="7"/>
      <c r="F52" s="7"/>
      <c r="G52" s="7"/>
      <c r="H52" s="7"/>
      <c r="I52" s="7"/>
      <c r="J52" s="7"/>
      <c r="K52" s="7"/>
      <c r="L52" s="7"/>
      <c r="M52" s="6"/>
    </row>
    <row r="53" spans="1:38" ht="15.95" customHeight="1" x14ac:dyDescent="0.25">
      <c r="A53" s="6"/>
      <c r="B53" s="6"/>
      <c r="C53" s="13"/>
      <c r="D53" s="7"/>
      <c r="E53" s="7"/>
      <c r="F53" s="7"/>
      <c r="G53" s="7"/>
      <c r="H53" s="7"/>
      <c r="I53" s="7"/>
      <c r="J53" s="7"/>
      <c r="K53" s="7"/>
      <c r="L53" s="7"/>
      <c r="M53" s="6"/>
    </row>
    <row r="54" spans="1:38" ht="15.95" customHeight="1" x14ac:dyDescent="0.25">
      <c r="A54" s="9" t="s">
        <v>96</v>
      </c>
      <c r="B54" s="8"/>
      <c r="C54" s="14"/>
      <c r="D54" s="10"/>
      <c r="E54" s="7"/>
      <c r="F54" s="10">
        <f>ROUNDDOWN(SUMIF(Q31:Q53, "1", F31:F53), 0)</f>
        <v>0</v>
      </c>
      <c r="G54" s="7"/>
      <c r="H54" s="10">
        <f>ROUNDDOWN(SUMIF(Q31:Q53, "1", H31:H53), 0)</f>
        <v>0</v>
      </c>
      <c r="I54" s="7"/>
      <c r="J54" s="10">
        <f>ROUNDDOWN(SUMIF(Q31:Q53, "1", J31:J53), 0)</f>
        <v>0</v>
      </c>
      <c r="K54" s="7"/>
      <c r="L54" s="10">
        <f>F54+H54+J54</f>
        <v>0</v>
      </c>
      <c r="M54" s="8"/>
      <c r="R54">
        <f t="shared" ref="R54:AL54" si="1">ROUNDDOWN(SUM(R31:R35), 0)</f>
        <v>0</v>
      </c>
      <c r="S54">
        <f t="shared" si="1"/>
        <v>0</v>
      </c>
      <c r="T54">
        <f t="shared" si="1"/>
        <v>0</v>
      </c>
      <c r="U54">
        <f t="shared" si="1"/>
        <v>0</v>
      </c>
      <c r="V54">
        <f t="shared" si="1"/>
        <v>0</v>
      </c>
      <c r="W54">
        <f t="shared" si="1"/>
        <v>0</v>
      </c>
      <c r="X54">
        <f t="shared" si="1"/>
        <v>0</v>
      </c>
      <c r="Y54">
        <f t="shared" si="1"/>
        <v>0</v>
      </c>
      <c r="Z54">
        <f t="shared" si="1"/>
        <v>0</v>
      </c>
      <c r="AA54">
        <f t="shared" si="1"/>
        <v>0</v>
      </c>
      <c r="AB54">
        <f t="shared" si="1"/>
        <v>0</v>
      </c>
      <c r="AC54">
        <f t="shared" si="1"/>
        <v>0</v>
      </c>
      <c r="AD54">
        <f t="shared" si="1"/>
        <v>0</v>
      </c>
      <c r="AE54">
        <f t="shared" si="1"/>
        <v>0</v>
      </c>
      <c r="AF54">
        <f t="shared" si="1"/>
        <v>0</v>
      </c>
      <c r="AG54">
        <f t="shared" si="1"/>
        <v>0</v>
      </c>
      <c r="AH54">
        <f t="shared" si="1"/>
        <v>0</v>
      </c>
      <c r="AI54">
        <f t="shared" si="1"/>
        <v>0</v>
      </c>
      <c r="AJ54">
        <f t="shared" si="1"/>
        <v>0</v>
      </c>
      <c r="AK54">
        <f t="shared" si="1"/>
        <v>0</v>
      </c>
      <c r="AL54">
        <f t="shared" si="1"/>
        <v>0</v>
      </c>
    </row>
    <row r="55" spans="1:38" ht="15.95" customHeight="1" x14ac:dyDescent="0.25">
      <c r="A55" s="19" t="s">
        <v>352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1:38" ht="15.95" customHeight="1" x14ac:dyDescent="0.25">
      <c r="A56" s="5" t="s">
        <v>34</v>
      </c>
      <c r="B56" s="5" t="s">
        <v>36</v>
      </c>
      <c r="C56" s="12" t="s">
        <v>5</v>
      </c>
      <c r="D56" s="7">
        <v>138.1</v>
      </c>
      <c r="E56" s="7"/>
      <c r="F56" s="7"/>
      <c r="G56" s="7"/>
      <c r="H56" s="7"/>
      <c r="I56" s="7"/>
      <c r="J56" s="7"/>
      <c r="K56" s="7"/>
      <c r="L56" s="7"/>
      <c r="M56" s="5" t="s">
        <v>3</v>
      </c>
      <c r="O56" t="str">
        <f>"01"</f>
        <v>01</v>
      </c>
      <c r="P56" s="1" t="s">
        <v>95</v>
      </c>
      <c r="Q56">
        <v>1</v>
      </c>
      <c r="R56">
        <f t="shared" ref="R56:R64" si="2">IF(P56="기계경비", J56, 0)</f>
        <v>0</v>
      </c>
      <c r="S56">
        <f t="shared" ref="S56:S64" si="3">IF(P56="운반비", J56, 0)</f>
        <v>0</v>
      </c>
      <c r="T56">
        <f t="shared" ref="T56:T64" si="4">IF(P56="작업부산물", F56, 0)</f>
        <v>0</v>
      </c>
      <c r="U56">
        <f t="shared" ref="U56:U64" si="5">IF(P56="관급", F56, 0)</f>
        <v>0</v>
      </c>
      <c r="V56">
        <f t="shared" ref="V56:V64" si="6">IF(P56="외주비", J56, 0)</f>
        <v>0</v>
      </c>
      <c r="W56">
        <f t="shared" ref="W56:W64" si="7">IF(P56="장비비", J56, 0)</f>
        <v>0</v>
      </c>
      <c r="X56">
        <f t="shared" ref="X56:X64" si="8">IF(P56="폐기물처리비", J56, 0)</f>
        <v>0</v>
      </c>
      <c r="Y56">
        <f t="shared" ref="Y56:Y64" si="9">IF(P56="가설비", J56, 0)</f>
        <v>0</v>
      </c>
      <c r="Z56">
        <f t="shared" ref="Z56:Z64" si="10">IF(P56="잡비제외분", F56, 0)</f>
        <v>0</v>
      </c>
      <c r="AA56">
        <f t="shared" ref="AA56:AA64" si="11">IF(P56="사급자재대", L56, 0)</f>
        <v>0</v>
      </c>
      <c r="AB56">
        <f t="shared" ref="AB56:AB64" si="12">IF(P56="관급자재대", L56, 0)</f>
        <v>0</v>
      </c>
      <c r="AC56">
        <f t="shared" ref="AC56:AC64" si="13">IF(P56="관급자 관급 자재대", L56, 0)</f>
        <v>0</v>
      </c>
      <c r="AD56">
        <f t="shared" ref="AD56:AD64" si="14">IF(P56="사용자항목2", L56, 0)</f>
        <v>0</v>
      </c>
      <c r="AE56">
        <f t="shared" ref="AE56:AE64" si="15">IF(P56="사용자항목3", L56, 0)</f>
        <v>0</v>
      </c>
      <c r="AF56">
        <f t="shared" ref="AF56:AF64" si="16">IF(P56="사용자항목4", L56, 0)</f>
        <v>0</v>
      </c>
      <c r="AG56">
        <f t="shared" ref="AG56:AG64" si="17">IF(P56="사용자항목5", L56, 0)</f>
        <v>0</v>
      </c>
      <c r="AH56">
        <f t="shared" ref="AH56:AH64" si="18">IF(P56="사용자항목6", L56, 0)</f>
        <v>0</v>
      </c>
      <c r="AI56">
        <f t="shared" ref="AI56:AI64" si="19">IF(P56="사용자항목7", L56, 0)</f>
        <v>0</v>
      </c>
      <c r="AJ56">
        <f t="shared" ref="AJ56:AJ64" si="20">IF(P56="사용자항목8", L56, 0)</f>
        <v>0</v>
      </c>
      <c r="AK56">
        <f t="shared" ref="AK56:AK64" si="21">IF(P56="사용자항목9", L56, 0)</f>
        <v>0</v>
      </c>
    </row>
    <row r="57" spans="1:38" ht="15.95" customHeight="1" x14ac:dyDescent="0.25">
      <c r="A57" s="5" t="s">
        <v>34</v>
      </c>
      <c r="B57" s="5" t="s">
        <v>35</v>
      </c>
      <c r="C57" s="12" t="s">
        <v>5</v>
      </c>
      <c r="D57" s="7">
        <v>1.9</v>
      </c>
      <c r="E57" s="7"/>
      <c r="F57" s="7"/>
      <c r="G57" s="7"/>
      <c r="H57" s="7"/>
      <c r="I57" s="7"/>
      <c r="J57" s="7"/>
      <c r="K57" s="7"/>
      <c r="L57" s="7"/>
      <c r="M57" s="5" t="s">
        <v>3</v>
      </c>
      <c r="O57" t="str">
        <f>"01"</f>
        <v>01</v>
      </c>
      <c r="P57" s="1" t="s">
        <v>95</v>
      </c>
      <c r="Q57">
        <v>1</v>
      </c>
      <c r="R57">
        <f t="shared" si="2"/>
        <v>0</v>
      </c>
      <c r="S57">
        <f t="shared" si="3"/>
        <v>0</v>
      </c>
      <c r="T57">
        <f t="shared" si="4"/>
        <v>0</v>
      </c>
      <c r="U57">
        <f t="shared" si="5"/>
        <v>0</v>
      </c>
      <c r="V57">
        <f t="shared" si="6"/>
        <v>0</v>
      </c>
      <c r="W57">
        <f t="shared" si="7"/>
        <v>0</v>
      </c>
      <c r="X57">
        <f t="shared" si="8"/>
        <v>0</v>
      </c>
      <c r="Y57">
        <f t="shared" si="9"/>
        <v>0</v>
      </c>
      <c r="Z57">
        <f t="shared" si="10"/>
        <v>0</v>
      </c>
      <c r="AA57">
        <f t="shared" si="11"/>
        <v>0</v>
      </c>
      <c r="AB57">
        <f t="shared" si="12"/>
        <v>0</v>
      </c>
      <c r="AC57">
        <f t="shared" si="13"/>
        <v>0</v>
      </c>
      <c r="AD57">
        <f t="shared" si="14"/>
        <v>0</v>
      </c>
      <c r="AE57">
        <f t="shared" si="15"/>
        <v>0</v>
      </c>
      <c r="AF57">
        <f t="shared" si="16"/>
        <v>0</v>
      </c>
      <c r="AG57">
        <f t="shared" si="17"/>
        <v>0</v>
      </c>
      <c r="AH57">
        <f t="shared" si="18"/>
        <v>0</v>
      </c>
      <c r="AI57">
        <f t="shared" si="19"/>
        <v>0</v>
      </c>
      <c r="AJ57">
        <f t="shared" si="20"/>
        <v>0</v>
      </c>
      <c r="AK57">
        <f t="shared" si="21"/>
        <v>0</v>
      </c>
    </row>
    <row r="58" spans="1:38" ht="15.95" customHeight="1" x14ac:dyDescent="0.25">
      <c r="A58" s="5" t="s">
        <v>113</v>
      </c>
      <c r="B58" s="5" t="s">
        <v>114</v>
      </c>
      <c r="C58" s="12" t="s">
        <v>115</v>
      </c>
      <c r="D58" s="7">
        <v>1</v>
      </c>
      <c r="E58" s="7"/>
      <c r="F58" s="7"/>
      <c r="G58" s="7"/>
      <c r="H58" s="7"/>
      <c r="I58" s="7"/>
      <c r="J58" s="7"/>
      <c r="K58" s="7"/>
      <c r="L58" s="7"/>
      <c r="M58" s="5" t="s">
        <v>106</v>
      </c>
      <c r="O58" t="str">
        <f>""</f>
        <v/>
      </c>
      <c r="P58" s="1" t="s">
        <v>95</v>
      </c>
      <c r="Q58">
        <v>1</v>
      </c>
      <c r="R58">
        <f t="shared" si="2"/>
        <v>0</v>
      </c>
      <c r="S58">
        <f t="shared" si="3"/>
        <v>0</v>
      </c>
      <c r="T58">
        <f t="shared" si="4"/>
        <v>0</v>
      </c>
      <c r="U58">
        <f t="shared" si="5"/>
        <v>0</v>
      </c>
      <c r="V58">
        <f t="shared" si="6"/>
        <v>0</v>
      </c>
      <c r="W58">
        <f t="shared" si="7"/>
        <v>0</v>
      </c>
      <c r="X58">
        <f t="shared" si="8"/>
        <v>0</v>
      </c>
      <c r="Y58">
        <f t="shared" si="9"/>
        <v>0</v>
      </c>
      <c r="Z58">
        <f t="shared" si="10"/>
        <v>0</v>
      </c>
      <c r="AA58">
        <f t="shared" si="11"/>
        <v>0</v>
      </c>
      <c r="AB58">
        <f t="shared" si="12"/>
        <v>0</v>
      </c>
      <c r="AC58">
        <f t="shared" si="13"/>
        <v>0</v>
      </c>
      <c r="AD58">
        <f t="shared" si="14"/>
        <v>0</v>
      </c>
      <c r="AE58">
        <f t="shared" si="15"/>
        <v>0</v>
      </c>
      <c r="AF58">
        <f t="shared" si="16"/>
        <v>0</v>
      </c>
      <c r="AG58">
        <f t="shared" si="17"/>
        <v>0</v>
      </c>
      <c r="AH58">
        <f t="shared" si="18"/>
        <v>0</v>
      </c>
      <c r="AI58">
        <f t="shared" si="19"/>
        <v>0</v>
      </c>
      <c r="AJ58">
        <f t="shared" si="20"/>
        <v>0</v>
      </c>
      <c r="AK58">
        <f t="shared" si="21"/>
        <v>0</v>
      </c>
    </row>
    <row r="59" spans="1:38" ht="15.95" customHeight="1" x14ac:dyDescent="0.25">
      <c r="A59" s="5" t="s">
        <v>113</v>
      </c>
      <c r="B59" s="5" t="s">
        <v>116</v>
      </c>
      <c r="C59" s="12" t="s">
        <v>115</v>
      </c>
      <c r="D59" s="7">
        <v>0.5</v>
      </c>
      <c r="E59" s="7"/>
      <c r="F59" s="7"/>
      <c r="G59" s="7"/>
      <c r="H59" s="7"/>
      <c r="I59" s="7"/>
      <c r="J59" s="7"/>
      <c r="K59" s="7"/>
      <c r="L59" s="7"/>
      <c r="M59" s="5" t="s">
        <v>107</v>
      </c>
      <c r="O59" t="str">
        <f>""</f>
        <v/>
      </c>
      <c r="P59" s="1" t="s">
        <v>95</v>
      </c>
      <c r="Q59">
        <v>1</v>
      </c>
      <c r="R59">
        <f t="shared" si="2"/>
        <v>0</v>
      </c>
      <c r="S59">
        <f t="shared" si="3"/>
        <v>0</v>
      </c>
      <c r="T59">
        <f t="shared" si="4"/>
        <v>0</v>
      </c>
      <c r="U59">
        <f t="shared" si="5"/>
        <v>0</v>
      </c>
      <c r="V59">
        <f t="shared" si="6"/>
        <v>0</v>
      </c>
      <c r="W59">
        <f t="shared" si="7"/>
        <v>0</v>
      </c>
      <c r="X59">
        <f t="shared" si="8"/>
        <v>0</v>
      </c>
      <c r="Y59">
        <f t="shared" si="9"/>
        <v>0</v>
      </c>
      <c r="Z59">
        <f t="shared" si="10"/>
        <v>0</v>
      </c>
      <c r="AA59">
        <f t="shared" si="11"/>
        <v>0</v>
      </c>
      <c r="AB59">
        <f t="shared" si="12"/>
        <v>0</v>
      </c>
      <c r="AC59">
        <f t="shared" si="13"/>
        <v>0</v>
      </c>
      <c r="AD59">
        <f t="shared" si="14"/>
        <v>0</v>
      </c>
      <c r="AE59">
        <f t="shared" si="15"/>
        <v>0</v>
      </c>
      <c r="AF59">
        <f t="shared" si="16"/>
        <v>0</v>
      </c>
      <c r="AG59">
        <f t="shared" si="17"/>
        <v>0</v>
      </c>
      <c r="AH59">
        <f t="shared" si="18"/>
        <v>0</v>
      </c>
      <c r="AI59">
        <f t="shared" si="19"/>
        <v>0</v>
      </c>
      <c r="AJ59">
        <f t="shared" si="20"/>
        <v>0</v>
      </c>
      <c r="AK59">
        <f t="shared" si="21"/>
        <v>0</v>
      </c>
    </row>
    <row r="60" spans="1:38" ht="15.95" customHeight="1" x14ac:dyDescent="0.25">
      <c r="A60" s="5" t="s">
        <v>71</v>
      </c>
      <c r="B60" s="5" t="s">
        <v>72</v>
      </c>
      <c r="C60" s="12" t="s">
        <v>16</v>
      </c>
      <c r="D60" s="7">
        <v>0.99199999999999999</v>
      </c>
      <c r="E60" s="7"/>
      <c r="F60" s="7"/>
      <c r="G60" s="7"/>
      <c r="H60" s="7"/>
      <c r="I60" s="7"/>
      <c r="J60" s="7"/>
      <c r="K60" s="7"/>
      <c r="L60" s="7"/>
      <c r="M60" s="5" t="s">
        <v>73</v>
      </c>
      <c r="O60" t="str">
        <f>"01"</f>
        <v>01</v>
      </c>
      <c r="P60" s="1" t="s">
        <v>95</v>
      </c>
      <c r="Q60">
        <v>1</v>
      </c>
      <c r="R60">
        <f t="shared" si="2"/>
        <v>0</v>
      </c>
      <c r="S60">
        <f t="shared" si="3"/>
        <v>0</v>
      </c>
      <c r="T60">
        <f t="shared" si="4"/>
        <v>0</v>
      </c>
      <c r="U60">
        <f t="shared" si="5"/>
        <v>0</v>
      </c>
      <c r="V60">
        <f t="shared" si="6"/>
        <v>0</v>
      </c>
      <c r="W60">
        <f t="shared" si="7"/>
        <v>0</v>
      </c>
      <c r="X60">
        <f t="shared" si="8"/>
        <v>0</v>
      </c>
      <c r="Y60">
        <f t="shared" si="9"/>
        <v>0</v>
      </c>
      <c r="Z60">
        <f t="shared" si="10"/>
        <v>0</v>
      </c>
      <c r="AA60">
        <f t="shared" si="11"/>
        <v>0</v>
      </c>
      <c r="AB60">
        <f t="shared" si="12"/>
        <v>0</v>
      </c>
      <c r="AC60">
        <f t="shared" si="13"/>
        <v>0</v>
      </c>
      <c r="AD60">
        <f t="shared" si="14"/>
        <v>0</v>
      </c>
      <c r="AE60">
        <f t="shared" si="15"/>
        <v>0</v>
      </c>
      <c r="AF60">
        <f t="shared" si="16"/>
        <v>0</v>
      </c>
      <c r="AG60">
        <f t="shared" si="17"/>
        <v>0</v>
      </c>
      <c r="AH60">
        <f t="shared" si="18"/>
        <v>0</v>
      </c>
      <c r="AI60">
        <f t="shared" si="19"/>
        <v>0</v>
      </c>
      <c r="AJ60">
        <f t="shared" si="20"/>
        <v>0</v>
      </c>
      <c r="AK60">
        <f t="shared" si="21"/>
        <v>0</v>
      </c>
    </row>
    <row r="61" spans="1:38" ht="15.95" customHeight="1" x14ac:dyDescent="0.25">
      <c r="A61" s="5" t="s">
        <v>71</v>
      </c>
      <c r="B61" s="5" t="s">
        <v>74</v>
      </c>
      <c r="C61" s="12" t="s">
        <v>16</v>
      </c>
      <c r="D61" s="7">
        <v>0.188</v>
      </c>
      <c r="E61" s="7"/>
      <c r="F61" s="7"/>
      <c r="G61" s="7"/>
      <c r="H61" s="7"/>
      <c r="I61" s="7"/>
      <c r="J61" s="7"/>
      <c r="K61" s="7"/>
      <c r="L61" s="7"/>
      <c r="M61" s="5" t="s">
        <v>73</v>
      </c>
      <c r="O61" t="str">
        <f>"01"</f>
        <v>01</v>
      </c>
      <c r="P61" s="1" t="s">
        <v>95</v>
      </c>
      <c r="Q61">
        <v>1</v>
      </c>
      <c r="R61">
        <f t="shared" si="2"/>
        <v>0</v>
      </c>
      <c r="S61">
        <f t="shared" si="3"/>
        <v>0</v>
      </c>
      <c r="T61">
        <f t="shared" si="4"/>
        <v>0</v>
      </c>
      <c r="U61">
        <f t="shared" si="5"/>
        <v>0</v>
      </c>
      <c r="V61">
        <f t="shared" si="6"/>
        <v>0</v>
      </c>
      <c r="W61">
        <f t="shared" si="7"/>
        <v>0</v>
      </c>
      <c r="X61">
        <f t="shared" si="8"/>
        <v>0</v>
      </c>
      <c r="Y61">
        <f t="shared" si="9"/>
        <v>0</v>
      </c>
      <c r="Z61">
        <f t="shared" si="10"/>
        <v>0</v>
      </c>
      <c r="AA61">
        <f t="shared" si="11"/>
        <v>0</v>
      </c>
      <c r="AB61">
        <f t="shared" si="12"/>
        <v>0</v>
      </c>
      <c r="AC61">
        <f t="shared" si="13"/>
        <v>0</v>
      </c>
      <c r="AD61">
        <f t="shared" si="14"/>
        <v>0</v>
      </c>
      <c r="AE61">
        <f t="shared" si="15"/>
        <v>0</v>
      </c>
      <c r="AF61">
        <f t="shared" si="16"/>
        <v>0</v>
      </c>
      <c r="AG61">
        <f t="shared" si="17"/>
        <v>0</v>
      </c>
      <c r="AH61">
        <f t="shared" si="18"/>
        <v>0</v>
      </c>
      <c r="AI61">
        <f t="shared" si="19"/>
        <v>0</v>
      </c>
      <c r="AJ61">
        <f t="shared" si="20"/>
        <v>0</v>
      </c>
      <c r="AK61">
        <f t="shared" si="21"/>
        <v>0</v>
      </c>
    </row>
    <row r="62" spans="1:38" ht="15.95" customHeight="1" x14ac:dyDescent="0.25">
      <c r="A62" s="5" t="s">
        <v>71</v>
      </c>
      <c r="B62" s="5" t="s">
        <v>75</v>
      </c>
      <c r="C62" s="12" t="s">
        <v>16</v>
      </c>
      <c r="D62" s="7">
        <v>0.70799999999999996</v>
      </c>
      <c r="E62" s="7"/>
      <c r="F62" s="7"/>
      <c r="G62" s="7"/>
      <c r="H62" s="7"/>
      <c r="I62" s="7"/>
      <c r="J62" s="7"/>
      <c r="K62" s="7"/>
      <c r="L62" s="7"/>
      <c r="M62" s="5" t="s">
        <v>73</v>
      </c>
      <c r="O62" t="str">
        <f>"01"</f>
        <v>01</v>
      </c>
      <c r="P62" s="1" t="s">
        <v>95</v>
      </c>
      <c r="Q62">
        <v>1</v>
      </c>
      <c r="R62">
        <f t="shared" si="2"/>
        <v>0</v>
      </c>
      <c r="S62">
        <f t="shared" si="3"/>
        <v>0</v>
      </c>
      <c r="T62">
        <f t="shared" si="4"/>
        <v>0</v>
      </c>
      <c r="U62">
        <f t="shared" si="5"/>
        <v>0</v>
      </c>
      <c r="V62">
        <f t="shared" si="6"/>
        <v>0</v>
      </c>
      <c r="W62">
        <f t="shared" si="7"/>
        <v>0</v>
      </c>
      <c r="X62">
        <f t="shared" si="8"/>
        <v>0</v>
      </c>
      <c r="Y62">
        <f t="shared" si="9"/>
        <v>0</v>
      </c>
      <c r="Z62">
        <f t="shared" si="10"/>
        <v>0</v>
      </c>
      <c r="AA62">
        <f t="shared" si="11"/>
        <v>0</v>
      </c>
      <c r="AB62">
        <f t="shared" si="12"/>
        <v>0</v>
      </c>
      <c r="AC62">
        <f t="shared" si="13"/>
        <v>0</v>
      </c>
      <c r="AD62">
        <f t="shared" si="14"/>
        <v>0</v>
      </c>
      <c r="AE62">
        <f t="shared" si="15"/>
        <v>0</v>
      </c>
      <c r="AF62">
        <f t="shared" si="16"/>
        <v>0</v>
      </c>
      <c r="AG62">
        <f t="shared" si="17"/>
        <v>0</v>
      </c>
      <c r="AH62">
        <f t="shared" si="18"/>
        <v>0</v>
      </c>
      <c r="AI62">
        <f t="shared" si="19"/>
        <v>0</v>
      </c>
      <c r="AJ62">
        <f t="shared" si="20"/>
        <v>0</v>
      </c>
      <c r="AK62">
        <f t="shared" si="21"/>
        <v>0</v>
      </c>
    </row>
    <row r="63" spans="1:38" ht="15.95" customHeight="1" x14ac:dyDescent="0.25">
      <c r="A63" s="5" t="s">
        <v>221</v>
      </c>
      <c r="B63" s="5" t="s">
        <v>222</v>
      </c>
      <c r="C63" s="12" t="s">
        <v>83</v>
      </c>
      <c r="D63" s="7">
        <v>1.8340000000000001</v>
      </c>
      <c r="E63" s="7"/>
      <c r="F63" s="7"/>
      <c r="G63" s="7"/>
      <c r="H63" s="7"/>
      <c r="I63" s="7"/>
      <c r="J63" s="7"/>
      <c r="K63" s="7"/>
      <c r="L63" s="7"/>
      <c r="M63" s="5" t="s">
        <v>128</v>
      </c>
      <c r="O63" t="str">
        <f>""</f>
        <v/>
      </c>
      <c r="P63" s="1" t="s">
        <v>95</v>
      </c>
      <c r="Q63">
        <v>1</v>
      </c>
      <c r="R63">
        <f t="shared" si="2"/>
        <v>0</v>
      </c>
      <c r="S63">
        <f t="shared" si="3"/>
        <v>0</v>
      </c>
      <c r="T63">
        <f t="shared" si="4"/>
        <v>0</v>
      </c>
      <c r="U63">
        <f t="shared" si="5"/>
        <v>0</v>
      </c>
      <c r="V63">
        <f t="shared" si="6"/>
        <v>0</v>
      </c>
      <c r="W63">
        <f t="shared" si="7"/>
        <v>0</v>
      </c>
      <c r="X63">
        <f t="shared" si="8"/>
        <v>0</v>
      </c>
      <c r="Y63">
        <f t="shared" si="9"/>
        <v>0</v>
      </c>
      <c r="Z63">
        <f t="shared" si="10"/>
        <v>0</v>
      </c>
      <c r="AA63">
        <f t="shared" si="11"/>
        <v>0</v>
      </c>
      <c r="AB63">
        <f t="shared" si="12"/>
        <v>0</v>
      </c>
      <c r="AC63">
        <f t="shared" si="13"/>
        <v>0</v>
      </c>
      <c r="AD63">
        <f t="shared" si="14"/>
        <v>0</v>
      </c>
      <c r="AE63">
        <f t="shared" si="15"/>
        <v>0</v>
      </c>
      <c r="AF63">
        <f t="shared" si="16"/>
        <v>0</v>
      </c>
      <c r="AG63">
        <f t="shared" si="17"/>
        <v>0</v>
      </c>
      <c r="AH63">
        <f t="shared" si="18"/>
        <v>0</v>
      </c>
      <c r="AI63">
        <f t="shared" si="19"/>
        <v>0</v>
      </c>
      <c r="AJ63">
        <f t="shared" si="20"/>
        <v>0</v>
      </c>
      <c r="AK63">
        <f t="shared" si="21"/>
        <v>0</v>
      </c>
    </row>
    <row r="64" spans="1:38" ht="15.95" customHeight="1" x14ac:dyDescent="0.25">
      <c r="A64" s="5" t="s">
        <v>223</v>
      </c>
      <c r="B64" s="5" t="s">
        <v>224</v>
      </c>
      <c r="C64" s="12" t="s">
        <v>43</v>
      </c>
      <c r="D64" s="7">
        <v>37.6</v>
      </c>
      <c r="E64" s="7"/>
      <c r="F64" s="7"/>
      <c r="G64" s="7"/>
      <c r="H64" s="7"/>
      <c r="I64" s="7"/>
      <c r="J64" s="7"/>
      <c r="K64" s="7"/>
      <c r="L64" s="7"/>
      <c r="M64" s="5" t="s">
        <v>129</v>
      </c>
      <c r="O64" t="str">
        <f>""</f>
        <v/>
      </c>
      <c r="P64" s="1" t="s">
        <v>95</v>
      </c>
      <c r="Q64">
        <v>1</v>
      </c>
      <c r="R64">
        <f t="shared" si="2"/>
        <v>0</v>
      </c>
      <c r="S64">
        <f t="shared" si="3"/>
        <v>0</v>
      </c>
      <c r="T64">
        <f t="shared" si="4"/>
        <v>0</v>
      </c>
      <c r="U64">
        <f t="shared" si="5"/>
        <v>0</v>
      </c>
      <c r="V64">
        <f t="shared" si="6"/>
        <v>0</v>
      </c>
      <c r="W64">
        <f t="shared" si="7"/>
        <v>0</v>
      </c>
      <c r="X64">
        <f t="shared" si="8"/>
        <v>0</v>
      </c>
      <c r="Y64">
        <f t="shared" si="9"/>
        <v>0</v>
      </c>
      <c r="Z64">
        <f t="shared" si="10"/>
        <v>0</v>
      </c>
      <c r="AA64">
        <f t="shared" si="11"/>
        <v>0</v>
      </c>
      <c r="AB64">
        <f t="shared" si="12"/>
        <v>0</v>
      </c>
      <c r="AC64">
        <f t="shared" si="13"/>
        <v>0</v>
      </c>
      <c r="AD64">
        <f t="shared" si="14"/>
        <v>0</v>
      </c>
      <c r="AE64">
        <f t="shared" si="15"/>
        <v>0</v>
      </c>
      <c r="AF64">
        <f t="shared" si="16"/>
        <v>0</v>
      </c>
      <c r="AG64">
        <f t="shared" si="17"/>
        <v>0</v>
      </c>
      <c r="AH64">
        <f t="shared" si="18"/>
        <v>0</v>
      </c>
      <c r="AI64">
        <f t="shared" si="19"/>
        <v>0</v>
      </c>
      <c r="AJ64">
        <f t="shared" si="20"/>
        <v>0</v>
      </c>
      <c r="AK64">
        <f t="shared" si="21"/>
        <v>0</v>
      </c>
    </row>
    <row r="65" spans="1:38" ht="15.95" customHeight="1" x14ac:dyDescent="0.25">
      <c r="A65" s="6"/>
      <c r="B65" s="6"/>
      <c r="C65" s="13"/>
      <c r="D65" s="7"/>
      <c r="E65" s="7"/>
      <c r="F65" s="7"/>
      <c r="G65" s="7"/>
      <c r="H65" s="7"/>
      <c r="I65" s="7"/>
      <c r="J65" s="7"/>
      <c r="K65" s="7"/>
      <c r="L65" s="7"/>
      <c r="M65" s="6"/>
    </row>
    <row r="66" spans="1:38" ht="15.95" customHeight="1" x14ac:dyDescent="0.25">
      <c r="A66" s="6"/>
      <c r="B66" s="6"/>
      <c r="C66" s="13"/>
      <c r="D66" s="7"/>
      <c r="E66" s="7"/>
      <c r="F66" s="7"/>
      <c r="G66" s="7"/>
      <c r="H66" s="7"/>
      <c r="I66" s="7"/>
      <c r="J66" s="7"/>
      <c r="K66" s="7"/>
      <c r="L66" s="7"/>
      <c r="M66" s="6"/>
    </row>
    <row r="67" spans="1:38" ht="15.95" customHeight="1" x14ac:dyDescent="0.25">
      <c r="A67" s="6"/>
      <c r="B67" s="6"/>
      <c r="C67" s="13"/>
      <c r="D67" s="7"/>
      <c r="E67" s="7"/>
      <c r="F67" s="7"/>
      <c r="G67" s="7"/>
      <c r="H67" s="7"/>
      <c r="I67" s="7"/>
      <c r="J67" s="7"/>
      <c r="K67" s="7"/>
      <c r="L67" s="7"/>
      <c r="M67" s="6"/>
    </row>
    <row r="68" spans="1:38" ht="15.95" customHeight="1" x14ac:dyDescent="0.25">
      <c r="A68" s="6"/>
      <c r="B68" s="6"/>
      <c r="C68" s="13"/>
      <c r="D68" s="7"/>
      <c r="E68" s="7"/>
      <c r="F68" s="7"/>
      <c r="G68" s="7"/>
      <c r="H68" s="7"/>
      <c r="I68" s="7"/>
      <c r="J68" s="7"/>
      <c r="K68" s="7"/>
      <c r="L68" s="7"/>
      <c r="M68" s="6"/>
    </row>
    <row r="69" spans="1:38" ht="15.95" customHeight="1" x14ac:dyDescent="0.25">
      <c r="A69" s="6"/>
      <c r="B69" s="6"/>
      <c r="C69" s="13"/>
      <c r="D69" s="7"/>
      <c r="E69" s="7"/>
      <c r="F69" s="7"/>
      <c r="G69" s="7"/>
      <c r="H69" s="7"/>
      <c r="I69" s="7"/>
      <c r="J69" s="7"/>
      <c r="K69" s="7"/>
      <c r="L69" s="7"/>
      <c r="M69" s="6"/>
    </row>
    <row r="70" spans="1:38" ht="15.95" customHeight="1" x14ac:dyDescent="0.25">
      <c r="A70" s="6"/>
      <c r="B70" s="6"/>
      <c r="C70" s="13"/>
      <c r="D70" s="7"/>
      <c r="E70" s="7"/>
      <c r="F70" s="7"/>
      <c r="G70" s="7"/>
      <c r="H70" s="7"/>
      <c r="I70" s="7"/>
      <c r="J70" s="7"/>
      <c r="K70" s="7"/>
      <c r="L70" s="7"/>
      <c r="M70" s="6"/>
    </row>
    <row r="71" spans="1:38" ht="15.95" customHeight="1" x14ac:dyDescent="0.25">
      <c r="A71" s="6"/>
      <c r="B71" s="6"/>
      <c r="C71" s="13"/>
      <c r="D71" s="7"/>
      <c r="E71" s="7"/>
      <c r="F71" s="7"/>
      <c r="G71" s="7"/>
      <c r="H71" s="7"/>
      <c r="I71" s="7"/>
      <c r="J71" s="7"/>
      <c r="K71" s="7"/>
      <c r="L71" s="7"/>
      <c r="M71" s="6"/>
    </row>
    <row r="72" spans="1:38" ht="15.95" customHeight="1" x14ac:dyDescent="0.25">
      <c r="A72" s="6"/>
      <c r="B72" s="6"/>
      <c r="C72" s="13"/>
      <c r="D72" s="7"/>
      <c r="E72" s="7"/>
      <c r="F72" s="7"/>
      <c r="G72" s="7"/>
      <c r="H72" s="7"/>
      <c r="I72" s="7"/>
      <c r="J72" s="7"/>
      <c r="K72" s="7"/>
      <c r="L72" s="7"/>
      <c r="M72" s="6"/>
    </row>
    <row r="73" spans="1:38" ht="15.95" customHeight="1" x14ac:dyDescent="0.25">
      <c r="A73" s="6"/>
      <c r="B73" s="6"/>
      <c r="C73" s="13"/>
      <c r="D73" s="7"/>
      <c r="E73" s="7"/>
      <c r="F73" s="7"/>
      <c r="G73" s="7"/>
      <c r="H73" s="7"/>
      <c r="I73" s="7"/>
      <c r="J73" s="7"/>
      <c r="K73" s="7"/>
      <c r="L73" s="7"/>
      <c r="M73" s="6"/>
    </row>
    <row r="74" spans="1:38" ht="15.95" customHeight="1" x14ac:dyDescent="0.25">
      <c r="A74" s="6"/>
      <c r="B74" s="6"/>
      <c r="C74" s="13"/>
      <c r="D74" s="7"/>
      <c r="E74" s="7"/>
      <c r="F74" s="7"/>
      <c r="G74" s="7"/>
      <c r="H74" s="7"/>
      <c r="I74" s="7"/>
      <c r="J74" s="7"/>
      <c r="K74" s="7"/>
      <c r="L74" s="7"/>
      <c r="M74" s="6"/>
    </row>
    <row r="75" spans="1:38" ht="15.95" customHeight="1" x14ac:dyDescent="0.25">
      <c r="A75" s="6"/>
      <c r="B75" s="6"/>
      <c r="C75" s="13"/>
      <c r="D75" s="7"/>
      <c r="E75" s="7"/>
      <c r="F75" s="7"/>
      <c r="G75" s="7"/>
      <c r="H75" s="7"/>
      <c r="I75" s="7"/>
      <c r="J75" s="7"/>
      <c r="K75" s="7"/>
      <c r="L75" s="7"/>
      <c r="M75" s="6"/>
    </row>
    <row r="76" spans="1:38" ht="15.95" customHeight="1" x14ac:dyDescent="0.25">
      <c r="A76" s="6"/>
      <c r="B76" s="6"/>
      <c r="C76" s="13"/>
      <c r="D76" s="7"/>
      <c r="E76" s="7"/>
      <c r="F76" s="7"/>
      <c r="G76" s="7"/>
      <c r="H76" s="7"/>
      <c r="I76" s="7"/>
      <c r="J76" s="7"/>
      <c r="K76" s="7"/>
      <c r="L76" s="7"/>
      <c r="M76" s="6"/>
    </row>
    <row r="77" spans="1:38" ht="15.95" customHeight="1" x14ac:dyDescent="0.25">
      <c r="A77" s="6"/>
      <c r="B77" s="6"/>
      <c r="C77" s="13"/>
      <c r="D77" s="7"/>
      <c r="E77" s="7"/>
      <c r="F77" s="7"/>
      <c r="G77" s="7"/>
      <c r="H77" s="7"/>
      <c r="I77" s="7"/>
      <c r="J77" s="7"/>
      <c r="K77" s="7"/>
      <c r="L77" s="7"/>
      <c r="M77" s="6"/>
    </row>
    <row r="78" spans="1:38" ht="15.95" customHeight="1" x14ac:dyDescent="0.25">
      <c r="A78" s="6"/>
      <c r="B78" s="6"/>
      <c r="C78" s="13"/>
      <c r="D78" s="7"/>
      <c r="E78" s="7"/>
      <c r="F78" s="7"/>
      <c r="G78" s="7"/>
      <c r="H78" s="7"/>
      <c r="I78" s="7"/>
      <c r="J78" s="7"/>
      <c r="K78" s="7"/>
      <c r="L78" s="7"/>
      <c r="M78" s="6"/>
    </row>
    <row r="79" spans="1:38" ht="15.95" customHeight="1" x14ac:dyDescent="0.25">
      <c r="A79" s="9" t="s">
        <v>96</v>
      </c>
      <c r="B79" s="8"/>
      <c r="C79" s="14"/>
      <c r="D79" s="10"/>
      <c r="E79" s="7"/>
      <c r="F79" s="10">
        <f>ROUNDDOWN(SUMIF(Q56:Q78, "1", F56:F78), 0)</f>
        <v>0</v>
      </c>
      <c r="G79" s="7"/>
      <c r="H79" s="10">
        <f>ROUNDDOWN(SUMIF(Q56:Q78, "1", H56:H78), 0)</f>
        <v>0</v>
      </c>
      <c r="I79" s="7"/>
      <c r="J79" s="10">
        <f>ROUNDDOWN(SUMIF(Q56:Q78, "1", J56:J78), 0)</f>
        <v>0</v>
      </c>
      <c r="K79" s="7"/>
      <c r="L79" s="10">
        <f>F79+H79+J79</f>
        <v>0</v>
      </c>
      <c r="M79" s="8"/>
      <c r="R79">
        <f t="shared" ref="R79:AL79" si="22">ROUNDDOWN(SUM(R56:R64), 0)</f>
        <v>0</v>
      </c>
      <c r="S79">
        <f t="shared" si="22"/>
        <v>0</v>
      </c>
      <c r="T79">
        <f t="shared" si="22"/>
        <v>0</v>
      </c>
      <c r="U79">
        <f t="shared" si="22"/>
        <v>0</v>
      </c>
      <c r="V79">
        <f t="shared" si="22"/>
        <v>0</v>
      </c>
      <c r="W79">
        <f t="shared" si="22"/>
        <v>0</v>
      </c>
      <c r="X79">
        <f t="shared" si="22"/>
        <v>0</v>
      </c>
      <c r="Y79">
        <f t="shared" si="22"/>
        <v>0</v>
      </c>
      <c r="Z79">
        <f t="shared" si="22"/>
        <v>0</v>
      </c>
      <c r="AA79">
        <f t="shared" si="22"/>
        <v>0</v>
      </c>
      <c r="AB79">
        <f t="shared" si="22"/>
        <v>0</v>
      </c>
      <c r="AC79">
        <f t="shared" si="22"/>
        <v>0</v>
      </c>
      <c r="AD79">
        <f t="shared" si="22"/>
        <v>0</v>
      </c>
      <c r="AE79">
        <f t="shared" si="22"/>
        <v>0</v>
      </c>
      <c r="AF79">
        <f t="shared" si="22"/>
        <v>0</v>
      </c>
      <c r="AG79">
        <f t="shared" si="22"/>
        <v>0</v>
      </c>
      <c r="AH79">
        <f t="shared" si="22"/>
        <v>0</v>
      </c>
      <c r="AI79">
        <f t="shared" si="22"/>
        <v>0</v>
      </c>
      <c r="AJ79">
        <f t="shared" si="22"/>
        <v>0</v>
      </c>
      <c r="AK79">
        <f t="shared" si="22"/>
        <v>0</v>
      </c>
      <c r="AL79">
        <f t="shared" si="22"/>
        <v>0</v>
      </c>
    </row>
    <row r="80" spans="1:38" ht="15.95" customHeight="1" x14ac:dyDescent="0.25">
      <c r="A80" s="19" t="s">
        <v>353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</row>
    <row r="81" spans="1:37" ht="15.95" customHeight="1" x14ac:dyDescent="0.25">
      <c r="A81" s="5" t="s">
        <v>82</v>
      </c>
      <c r="B81" s="5" t="s">
        <v>403</v>
      </c>
      <c r="C81" s="12" t="s">
        <v>83</v>
      </c>
      <c r="D81" s="7">
        <v>1.3779999999999999</v>
      </c>
      <c r="E81" s="7"/>
      <c r="F81" s="7"/>
      <c r="G81" s="7"/>
      <c r="H81" s="7"/>
      <c r="I81" s="7"/>
      <c r="J81" s="7"/>
      <c r="K81" s="7"/>
      <c r="L81" s="7"/>
      <c r="M81" s="5" t="s">
        <v>3</v>
      </c>
      <c r="O81" t="str">
        <f t="shared" ref="O81:O101" si="23">"01"</f>
        <v>01</v>
      </c>
      <c r="P81" s="1" t="s">
        <v>95</v>
      </c>
      <c r="Q81">
        <v>1</v>
      </c>
      <c r="R81">
        <f t="shared" ref="R81:R119" si="24">IF(P81="기계경비", J81, 0)</f>
        <v>0</v>
      </c>
      <c r="S81">
        <f t="shared" ref="S81:S119" si="25">IF(P81="운반비", J81, 0)</f>
        <v>0</v>
      </c>
      <c r="T81">
        <f t="shared" ref="T81:T119" si="26">IF(P81="작업부산물", F81, 0)</f>
        <v>0</v>
      </c>
      <c r="U81">
        <f t="shared" ref="U81:U119" si="27">IF(P81="관급", F81, 0)</f>
        <v>0</v>
      </c>
      <c r="V81">
        <f t="shared" ref="V81:V119" si="28">IF(P81="외주비", J81, 0)</f>
        <v>0</v>
      </c>
      <c r="W81">
        <f t="shared" ref="W81:W119" si="29">IF(P81="장비비", J81, 0)</f>
        <v>0</v>
      </c>
      <c r="X81">
        <f t="shared" ref="X81:X119" si="30">IF(P81="폐기물처리비", J81, 0)</f>
        <v>0</v>
      </c>
      <c r="Y81">
        <f t="shared" ref="Y81:Y119" si="31">IF(P81="가설비", J81, 0)</f>
        <v>0</v>
      </c>
      <c r="Z81">
        <f t="shared" ref="Z81:Z119" si="32">IF(P81="잡비제외분", F81, 0)</f>
        <v>0</v>
      </c>
      <c r="AA81">
        <f t="shared" ref="AA81:AA119" si="33">IF(P81="사급자재대", L81, 0)</f>
        <v>0</v>
      </c>
      <c r="AB81">
        <f t="shared" ref="AB81:AB119" si="34">IF(P81="관급자재대", L81, 0)</f>
        <v>0</v>
      </c>
      <c r="AC81">
        <f t="shared" ref="AC81:AC119" si="35">IF(P81="관급자 관급 자재대", L81, 0)</f>
        <v>0</v>
      </c>
      <c r="AD81">
        <f t="shared" ref="AD81:AD119" si="36">IF(P81="사용자항목2", L81, 0)</f>
        <v>0</v>
      </c>
      <c r="AE81">
        <f t="shared" ref="AE81:AE119" si="37">IF(P81="사용자항목3", L81, 0)</f>
        <v>0</v>
      </c>
      <c r="AF81">
        <f t="shared" ref="AF81:AF119" si="38">IF(P81="사용자항목4", L81, 0)</f>
        <v>0</v>
      </c>
      <c r="AG81">
        <f t="shared" ref="AG81:AG119" si="39">IF(P81="사용자항목5", L81, 0)</f>
        <v>0</v>
      </c>
      <c r="AH81">
        <f t="shared" ref="AH81:AH119" si="40">IF(P81="사용자항목6", L81, 0)</f>
        <v>0</v>
      </c>
      <c r="AI81">
        <f t="shared" ref="AI81:AI119" si="41">IF(P81="사용자항목7", L81, 0)</f>
        <v>0</v>
      </c>
      <c r="AJ81">
        <f t="shared" ref="AJ81:AJ119" si="42">IF(P81="사용자항목8", L81, 0)</f>
        <v>0</v>
      </c>
      <c r="AK81">
        <f t="shared" ref="AK81:AK119" si="43">IF(P81="사용자항목9", L81, 0)</f>
        <v>0</v>
      </c>
    </row>
    <row r="82" spans="1:37" ht="15.95" customHeight="1" x14ac:dyDescent="0.25">
      <c r="A82" s="5" t="s">
        <v>82</v>
      </c>
      <c r="B82" s="5" t="s">
        <v>84</v>
      </c>
      <c r="C82" s="12" t="s">
        <v>83</v>
      </c>
      <c r="D82" s="7">
        <v>3.0609999999999999</v>
      </c>
      <c r="E82" s="7"/>
      <c r="F82" s="7"/>
      <c r="G82" s="7"/>
      <c r="H82" s="7"/>
      <c r="I82" s="7"/>
      <c r="J82" s="7"/>
      <c r="K82" s="7"/>
      <c r="L82" s="7"/>
      <c r="M82" s="5" t="s">
        <v>3</v>
      </c>
      <c r="O82" t="str">
        <f t="shared" si="23"/>
        <v>01</v>
      </c>
      <c r="P82" s="1" t="s">
        <v>95</v>
      </c>
      <c r="Q82">
        <v>1</v>
      </c>
      <c r="R82">
        <f t="shared" si="24"/>
        <v>0</v>
      </c>
      <c r="S82">
        <f t="shared" si="25"/>
        <v>0</v>
      </c>
      <c r="T82">
        <f t="shared" si="26"/>
        <v>0</v>
      </c>
      <c r="U82">
        <f t="shared" si="27"/>
        <v>0</v>
      </c>
      <c r="V82">
        <f t="shared" si="28"/>
        <v>0</v>
      </c>
      <c r="W82">
        <f t="shared" si="29"/>
        <v>0</v>
      </c>
      <c r="X82">
        <f t="shared" si="30"/>
        <v>0</v>
      </c>
      <c r="Y82">
        <f t="shared" si="31"/>
        <v>0</v>
      </c>
      <c r="Z82">
        <f t="shared" si="32"/>
        <v>0</v>
      </c>
      <c r="AA82">
        <f t="shared" si="33"/>
        <v>0</v>
      </c>
      <c r="AB82">
        <f t="shared" si="34"/>
        <v>0</v>
      </c>
      <c r="AC82">
        <f t="shared" si="35"/>
        <v>0</v>
      </c>
      <c r="AD82">
        <f t="shared" si="36"/>
        <v>0</v>
      </c>
      <c r="AE82">
        <f t="shared" si="37"/>
        <v>0</v>
      </c>
      <c r="AF82">
        <f t="shared" si="38"/>
        <v>0</v>
      </c>
      <c r="AG82">
        <f t="shared" si="39"/>
        <v>0</v>
      </c>
      <c r="AH82">
        <f t="shared" si="40"/>
        <v>0</v>
      </c>
      <c r="AI82">
        <f t="shared" si="41"/>
        <v>0</v>
      </c>
      <c r="AJ82">
        <f t="shared" si="42"/>
        <v>0</v>
      </c>
      <c r="AK82">
        <f t="shared" si="43"/>
        <v>0</v>
      </c>
    </row>
    <row r="83" spans="1:37" ht="15.95" customHeight="1" x14ac:dyDescent="0.25">
      <c r="A83" s="5" t="s">
        <v>82</v>
      </c>
      <c r="B83" s="5" t="s">
        <v>404</v>
      </c>
      <c r="C83" s="12" t="s">
        <v>83</v>
      </c>
      <c r="D83" s="7">
        <v>1.4119999999999999</v>
      </c>
      <c r="E83" s="7"/>
      <c r="F83" s="7"/>
      <c r="G83" s="7"/>
      <c r="H83" s="7"/>
      <c r="I83" s="7"/>
      <c r="J83" s="7"/>
      <c r="K83" s="7"/>
      <c r="L83" s="7"/>
      <c r="M83" s="5" t="s">
        <v>3</v>
      </c>
      <c r="O83" t="str">
        <f t="shared" si="23"/>
        <v>01</v>
      </c>
      <c r="P83" s="1" t="s">
        <v>95</v>
      </c>
      <c r="Q83">
        <v>1</v>
      </c>
      <c r="R83">
        <f t="shared" si="24"/>
        <v>0</v>
      </c>
      <c r="S83">
        <f t="shared" si="25"/>
        <v>0</v>
      </c>
      <c r="T83">
        <f t="shared" si="26"/>
        <v>0</v>
      </c>
      <c r="U83">
        <f t="shared" si="27"/>
        <v>0</v>
      </c>
      <c r="V83">
        <f t="shared" si="28"/>
        <v>0</v>
      </c>
      <c r="W83">
        <f t="shared" si="29"/>
        <v>0</v>
      </c>
      <c r="X83">
        <f t="shared" si="30"/>
        <v>0</v>
      </c>
      <c r="Y83">
        <f t="shared" si="31"/>
        <v>0</v>
      </c>
      <c r="Z83">
        <f t="shared" si="32"/>
        <v>0</v>
      </c>
      <c r="AA83">
        <f t="shared" si="33"/>
        <v>0</v>
      </c>
      <c r="AB83">
        <f t="shared" si="34"/>
        <v>0</v>
      </c>
      <c r="AC83">
        <f t="shared" si="35"/>
        <v>0</v>
      </c>
      <c r="AD83">
        <f t="shared" si="36"/>
        <v>0</v>
      </c>
      <c r="AE83">
        <f t="shared" si="37"/>
        <v>0</v>
      </c>
      <c r="AF83">
        <f t="shared" si="38"/>
        <v>0</v>
      </c>
      <c r="AG83">
        <f t="shared" si="39"/>
        <v>0</v>
      </c>
      <c r="AH83">
        <f t="shared" si="40"/>
        <v>0</v>
      </c>
      <c r="AI83">
        <f t="shared" si="41"/>
        <v>0</v>
      </c>
      <c r="AJ83">
        <f t="shared" si="42"/>
        <v>0</v>
      </c>
      <c r="AK83">
        <f t="shared" si="43"/>
        <v>0</v>
      </c>
    </row>
    <row r="84" spans="1:37" ht="15.95" customHeight="1" x14ac:dyDescent="0.25">
      <c r="A84" s="5" t="s">
        <v>82</v>
      </c>
      <c r="B84" s="5" t="s">
        <v>405</v>
      </c>
      <c r="C84" s="12" t="s">
        <v>83</v>
      </c>
      <c r="D84" s="7">
        <v>1.524</v>
      </c>
      <c r="E84" s="7"/>
      <c r="F84" s="7"/>
      <c r="G84" s="7"/>
      <c r="H84" s="7"/>
      <c r="I84" s="7"/>
      <c r="J84" s="7"/>
      <c r="K84" s="7"/>
      <c r="L84" s="7"/>
      <c r="M84" s="5" t="s">
        <v>3</v>
      </c>
      <c r="O84" t="str">
        <f t="shared" si="23"/>
        <v>01</v>
      </c>
      <c r="P84" s="1" t="s">
        <v>95</v>
      </c>
      <c r="Q84">
        <v>1</v>
      </c>
      <c r="R84">
        <f t="shared" si="24"/>
        <v>0</v>
      </c>
      <c r="S84">
        <f t="shared" si="25"/>
        <v>0</v>
      </c>
      <c r="T84">
        <f t="shared" si="26"/>
        <v>0</v>
      </c>
      <c r="U84">
        <f t="shared" si="27"/>
        <v>0</v>
      </c>
      <c r="V84">
        <f t="shared" si="28"/>
        <v>0</v>
      </c>
      <c r="W84">
        <f t="shared" si="29"/>
        <v>0</v>
      </c>
      <c r="X84">
        <f t="shared" si="30"/>
        <v>0</v>
      </c>
      <c r="Y84">
        <f t="shared" si="31"/>
        <v>0</v>
      </c>
      <c r="Z84">
        <f t="shared" si="32"/>
        <v>0</v>
      </c>
      <c r="AA84">
        <f t="shared" si="33"/>
        <v>0</v>
      </c>
      <c r="AB84">
        <f t="shared" si="34"/>
        <v>0</v>
      </c>
      <c r="AC84">
        <f t="shared" si="35"/>
        <v>0</v>
      </c>
      <c r="AD84">
        <f t="shared" si="36"/>
        <v>0</v>
      </c>
      <c r="AE84">
        <f t="shared" si="37"/>
        <v>0</v>
      </c>
      <c r="AF84">
        <f t="shared" si="38"/>
        <v>0</v>
      </c>
      <c r="AG84">
        <f t="shared" si="39"/>
        <v>0</v>
      </c>
      <c r="AH84">
        <f t="shared" si="40"/>
        <v>0</v>
      </c>
      <c r="AI84">
        <f t="shared" si="41"/>
        <v>0</v>
      </c>
      <c r="AJ84">
        <f t="shared" si="42"/>
        <v>0</v>
      </c>
      <c r="AK84">
        <f t="shared" si="43"/>
        <v>0</v>
      </c>
    </row>
    <row r="85" spans="1:37" ht="15.95" customHeight="1" x14ac:dyDescent="0.25">
      <c r="A85" s="5" t="s">
        <v>55</v>
      </c>
      <c r="B85" s="5" t="s">
        <v>58</v>
      </c>
      <c r="C85" s="12" t="s">
        <v>13</v>
      </c>
      <c r="D85" s="7">
        <v>67.599999999999994</v>
      </c>
      <c r="E85" s="7"/>
      <c r="F85" s="7"/>
      <c r="G85" s="7"/>
      <c r="H85" s="7"/>
      <c r="I85" s="7"/>
      <c r="J85" s="7"/>
      <c r="K85" s="7"/>
      <c r="L85" s="7"/>
      <c r="M85" s="5" t="s">
        <v>3</v>
      </c>
      <c r="O85" t="str">
        <f t="shared" si="23"/>
        <v>01</v>
      </c>
      <c r="P85" s="1" t="s">
        <v>95</v>
      </c>
      <c r="Q85">
        <v>1</v>
      </c>
      <c r="R85">
        <f t="shared" si="24"/>
        <v>0</v>
      </c>
      <c r="S85">
        <f t="shared" si="25"/>
        <v>0</v>
      </c>
      <c r="T85">
        <f t="shared" si="26"/>
        <v>0</v>
      </c>
      <c r="U85">
        <f t="shared" si="27"/>
        <v>0</v>
      </c>
      <c r="V85">
        <f t="shared" si="28"/>
        <v>0</v>
      </c>
      <c r="W85">
        <f t="shared" si="29"/>
        <v>0</v>
      </c>
      <c r="X85">
        <f t="shared" si="30"/>
        <v>0</v>
      </c>
      <c r="Y85">
        <f t="shared" si="31"/>
        <v>0</v>
      </c>
      <c r="Z85">
        <f t="shared" si="32"/>
        <v>0</v>
      </c>
      <c r="AA85">
        <f t="shared" si="33"/>
        <v>0</v>
      </c>
      <c r="AB85">
        <f t="shared" si="34"/>
        <v>0</v>
      </c>
      <c r="AC85">
        <f t="shared" si="35"/>
        <v>0</v>
      </c>
      <c r="AD85">
        <f t="shared" si="36"/>
        <v>0</v>
      </c>
      <c r="AE85">
        <f t="shared" si="37"/>
        <v>0</v>
      </c>
      <c r="AF85">
        <f t="shared" si="38"/>
        <v>0</v>
      </c>
      <c r="AG85">
        <f t="shared" si="39"/>
        <v>0</v>
      </c>
      <c r="AH85">
        <f t="shared" si="40"/>
        <v>0</v>
      </c>
      <c r="AI85">
        <f t="shared" si="41"/>
        <v>0</v>
      </c>
      <c r="AJ85">
        <f t="shared" si="42"/>
        <v>0</v>
      </c>
      <c r="AK85">
        <f t="shared" si="43"/>
        <v>0</v>
      </c>
    </row>
    <row r="86" spans="1:37" ht="15.95" customHeight="1" x14ac:dyDescent="0.25">
      <c r="A86" s="5" t="s">
        <v>55</v>
      </c>
      <c r="B86" s="5" t="s">
        <v>57</v>
      </c>
      <c r="C86" s="12" t="s">
        <v>13</v>
      </c>
      <c r="D86" s="7">
        <v>93.7</v>
      </c>
      <c r="E86" s="7"/>
      <c r="F86" s="7"/>
      <c r="G86" s="7"/>
      <c r="H86" s="7"/>
      <c r="I86" s="7"/>
      <c r="J86" s="7"/>
      <c r="K86" s="7"/>
      <c r="L86" s="7"/>
      <c r="M86" s="5" t="s">
        <v>3</v>
      </c>
      <c r="O86" t="str">
        <f t="shared" si="23"/>
        <v>01</v>
      </c>
      <c r="P86" s="1" t="s">
        <v>95</v>
      </c>
      <c r="Q86">
        <v>1</v>
      </c>
      <c r="R86">
        <f t="shared" si="24"/>
        <v>0</v>
      </c>
      <c r="S86">
        <f t="shared" si="25"/>
        <v>0</v>
      </c>
      <c r="T86">
        <f t="shared" si="26"/>
        <v>0</v>
      </c>
      <c r="U86">
        <f t="shared" si="27"/>
        <v>0</v>
      </c>
      <c r="V86">
        <f t="shared" si="28"/>
        <v>0</v>
      </c>
      <c r="W86">
        <f t="shared" si="29"/>
        <v>0</v>
      </c>
      <c r="X86">
        <f t="shared" si="30"/>
        <v>0</v>
      </c>
      <c r="Y86">
        <f t="shared" si="31"/>
        <v>0</v>
      </c>
      <c r="Z86">
        <f t="shared" si="32"/>
        <v>0</v>
      </c>
      <c r="AA86">
        <f t="shared" si="33"/>
        <v>0</v>
      </c>
      <c r="AB86">
        <f t="shared" si="34"/>
        <v>0</v>
      </c>
      <c r="AC86">
        <f t="shared" si="35"/>
        <v>0</v>
      </c>
      <c r="AD86">
        <f t="shared" si="36"/>
        <v>0</v>
      </c>
      <c r="AE86">
        <f t="shared" si="37"/>
        <v>0</v>
      </c>
      <c r="AF86">
        <f t="shared" si="38"/>
        <v>0</v>
      </c>
      <c r="AG86">
        <f t="shared" si="39"/>
        <v>0</v>
      </c>
      <c r="AH86">
        <f t="shared" si="40"/>
        <v>0</v>
      </c>
      <c r="AI86">
        <f t="shared" si="41"/>
        <v>0</v>
      </c>
      <c r="AJ86">
        <f t="shared" si="42"/>
        <v>0</v>
      </c>
      <c r="AK86">
        <f t="shared" si="43"/>
        <v>0</v>
      </c>
    </row>
    <row r="87" spans="1:37" ht="15.95" customHeight="1" x14ac:dyDescent="0.25">
      <c r="A87" s="5" t="s">
        <v>55</v>
      </c>
      <c r="B87" s="5" t="s">
        <v>402</v>
      </c>
      <c r="C87" s="12" t="s">
        <v>13</v>
      </c>
      <c r="D87" s="7">
        <v>204.1</v>
      </c>
      <c r="E87" s="7"/>
      <c r="F87" s="7"/>
      <c r="G87" s="7"/>
      <c r="H87" s="7"/>
      <c r="I87" s="7"/>
      <c r="J87" s="7"/>
      <c r="K87" s="7"/>
      <c r="L87" s="7"/>
      <c r="M87" s="5" t="s">
        <v>3</v>
      </c>
      <c r="O87" t="str">
        <f t="shared" si="23"/>
        <v>01</v>
      </c>
      <c r="P87" s="1" t="s">
        <v>95</v>
      </c>
      <c r="Q87">
        <v>1</v>
      </c>
      <c r="R87">
        <f t="shared" si="24"/>
        <v>0</v>
      </c>
      <c r="S87">
        <f t="shared" si="25"/>
        <v>0</v>
      </c>
      <c r="T87">
        <f t="shared" si="26"/>
        <v>0</v>
      </c>
      <c r="U87">
        <f t="shared" si="27"/>
        <v>0</v>
      </c>
      <c r="V87">
        <f t="shared" si="28"/>
        <v>0</v>
      </c>
      <c r="W87">
        <f t="shared" si="29"/>
        <v>0</v>
      </c>
      <c r="X87">
        <f t="shared" si="30"/>
        <v>0</v>
      </c>
      <c r="Y87">
        <f t="shared" si="31"/>
        <v>0</v>
      </c>
      <c r="Z87">
        <f t="shared" si="32"/>
        <v>0</v>
      </c>
      <c r="AA87">
        <f t="shared" si="33"/>
        <v>0</v>
      </c>
      <c r="AB87">
        <f t="shared" si="34"/>
        <v>0</v>
      </c>
      <c r="AC87">
        <f t="shared" si="35"/>
        <v>0</v>
      </c>
      <c r="AD87">
        <f t="shared" si="36"/>
        <v>0</v>
      </c>
      <c r="AE87">
        <f t="shared" si="37"/>
        <v>0</v>
      </c>
      <c r="AF87">
        <f t="shared" si="38"/>
        <v>0</v>
      </c>
      <c r="AG87">
        <f t="shared" si="39"/>
        <v>0</v>
      </c>
      <c r="AH87">
        <f t="shared" si="40"/>
        <v>0</v>
      </c>
      <c r="AI87">
        <f t="shared" si="41"/>
        <v>0</v>
      </c>
      <c r="AJ87">
        <f t="shared" si="42"/>
        <v>0</v>
      </c>
      <c r="AK87">
        <f t="shared" si="43"/>
        <v>0</v>
      </c>
    </row>
    <row r="88" spans="1:37" ht="15.95" customHeight="1" x14ac:dyDescent="0.25">
      <c r="A88" s="5" t="s">
        <v>55</v>
      </c>
      <c r="B88" s="5" t="s">
        <v>56</v>
      </c>
      <c r="C88" s="12" t="s">
        <v>13</v>
      </c>
      <c r="D88" s="7">
        <v>76.099999999999994</v>
      </c>
      <c r="E88" s="7"/>
      <c r="F88" s="7"/>
      <c r="G88" s="7"/>
      <c r="H88" s="7"/>
      <c r="I88" s="7"/>
      <c r="J88" s="7"/>
      <c r="K88" s="7"/>
      <c r="L88" s="7"/>
      <c r="M88" s="5" t="s">
        <v>3</v>
      </c>
      <c r="O88" t="str">
        <f t="shared" si="23"/>
        <v>01</v>
      </c>
      <c r="P88" s="1" t="s">
        <v>95</v>
      </c>
      <c r="Q88">
        <v>1</v>
      </c>
      <c r="R88">
        <f t="shared" si="24"/>
        <v>0</v>
      </c>
      <c r="S88">
        <f t="shared" si="25"/>
        <v>0</v>
      </c>
      <c r="T88">
        <f t="shared" si="26"/>
        <v>0</v>
      </c>
      <c r="U88">
        <f t="shared" si="27"/>
        <v>0</v>
      </c>
      <c r="V88">
        <f t="shared" si="28"/>
        <v>0</v>
      </c>
      <c r="W88">
        <f t="shared" si="29"/>
        <v>0</v>
      </c>
      <c r="X88">
        <f t="shared" si="30"/>
        <v>0</v>
      </c>
      <c r="Y88">
        <f t="shared" si="31"/>
        <v>0</v>
      </c>
      <c r="Z88">
        <f t="shared" si="32"/>
        <v>0</v>
      </c>
      <c r="AA88">
        <f t="shared" si="33"/>
        <v>0</v>
      </c>
      <c r="AB88">
        <f t="shared" si="34"/>
        <v>0</v>
      </c>
      <c r="AC88">
        <f t="shared" si="35"/>
        <v>0</v>
      </c>
      <c r="AD88">
        <f t="shared" si="36"/>
        <v>0</v>
      </c>
      <c r="AE88">
        <f t="shared" si="37"/>
        <v>0</v>
      </c>
      <c r="AF88">
        <f t="shared" si="38"/>
        <v>0</v>
      </c>
      <c r="AG88">
        <f t="shared" si="39"/>
        <v>0</v>
      </c>
      <c r="AH88">
        <f t="shared" si="40"/>
        <v>0</v>
      </c>
      <c r="AI88">
        <f t="shared" si="41"/>
        <v>0</v>
      </c>
      <c r="AJ88">
        <f t="shared" si="42"/>
        <v>0</v>
      </c>
      <c r="AK88">
        <f t="shared" si="43"/>
        <v>0</v>
      </c>
    </row>
    <row r="89" spans="1:37" ht="15.95" customHeight="1" x14ac:dyDescent="0.25">
      <c r="A89" s="5" t="s">
        <v>14</v>
      </c>
      <c r="B89" s="5" t="s">
        <v>15</v>
      </c>
      <c r="C89" s="12" t="s">
        <v>16</v>
      </c>
      <c r="D89" s="7">
        <v>0.98799999999999999</v>
      </c>
      <c r="E89" s="7"/>
      <c r="F89" s="7"/>
      <c r="G89" s="7"/>
      <c r="H89" s="7"/>
      <c r="I89" s="7"/>
      <c r="J89" s="7"/>
      <c r="K89" s="7"/>
      <c r="L89" s="7"/>
      <c r="M89" s="6"/>
      <c r="O89" t="str">
        <f t="shared" si="23"/>
        <v>01</v>
      </c>
      <c r="P89" s="1" t="s">
        <v>95</v>
      </c>
      <c r="Q89">
        <v>1</v>
      </c>
      <c r="R89">
        <f t="shared" si="24"/>
        <v>0</v>
      </c>
      <c r="S89">
        <f t="shared" si="25"/>
        <v>0</v>
      </c>
      <c r="T89">
        <f t="shared" si="26"/>
        <v>0</v>
      </c>
      <c r="U89">
        <f t="shared" si="27"/>
        <v>0</v>
      </c>
      <c r="V89">
        <f t="shared" si="28"/>
        <v>0</v>
      </c>
      <c r="W89">
        <f t="shared" si="29"/>
        <v>0</v>
      </c>
      <c r="X89">
        <f t="shared" si="30"/>
        <v>0</v>
      </c>
      <c r="Y89">
        <f t="shared" si="31"/>
        <v>0</v>
      </c>
      <c r="Z89">
        <f t="shared" si="32"/>
        <v>0</v>
      </c>
      <c r="AA89">
        <f t="shared" si="33"/>
        <v>0</v>
      </c>
      <c r="AB89">
        <f t="shared" si="34"/>
        <v>0</v>
      </c>
      <c r="AC89">
        <f t="shared" si="35"/>
        <v>0</v>
      </c>
      <c r="AD89">
        <f t="shared" si="36"/>
        <v>0</v>
      </c>
      <c r="AE89">
        <f t="shared" si="37"/>
        <v>0</v>
      </c>
      <c r="AF89">
        <f t="shared" si="38"/>
        <v>0</v>
      </c>
      <c r="AG89">
        <f t="shared" si="39"/>
        <v>0</v>
      </c>
      <c r="AH89">
        <f t="shared" si="40"/>
        <v>0</v>
      </c>
      <c r="AI89">
        <f t="shared" si="41"/>
        <v>0</v>
      </c>
      <c r="AJ89">
        <f t="shared" si="42"/>
        <v>0</v>
      </c>
      <c r="AK89">
        <f t="shared" si="43"/>
        <v>0</v>
      </c>
    </row>
    <row r="90" spans="1:37" ht="15.95" customHeight="1" x14ac:dyDescent="0.25">
      <c r="A90" s="5" t="s">
        <v>1</v>
      </c>
      <c r="B90" s="5" t="s">
        <v>4</v>
      </c>
      <c r="C90" s="12" t="s">
        <v>2</v>
      </c>
      <c r="D90" s="7">
        <v>13.8</v>
      </c>
      <c r="E90" s="7"/>
      <c r="F90" s="7"/>
      <c r="G90" s="7"/>
      <c r="H90" s="7"/>
      <c r="I90" s="7"/>
      <c r="J90" s="7"/>
      <c r="K90" s="7"/>
      <c r="L90" s="7"/>
      <c r="M90" s="5" t="s">
        <v>3</v>
      </c>
      <c r="O90" t="str">
        <f t="shared" si="23"/>
        <v>01</v>
      </c>
      <c r="P90" s="1" t="s">
        <v>95</v>
      </c>
      <c r="Q90">
        <v>1</v>
      </c>
      <c r="R90">
        <f t="shared" si="24"/>
        <v>0</v>
      </c>
      <c r="S90">
        <f t="shared" si="25"/>
        <v>0</v>
      </c>
      <c r="T90">
        <f t="shared" si="26"/>
        <v>0</v>
      </c>
      <c r="U90">
        <f t="shared" si="27"/>
        <v>0</v>
      </c>
      <c r="V90">
        <f t="shared" si="28"/>
        <v>0</v>
      </c>
      <c r="W90">
        <f t="shared" si="29"/>
        <v>0</v>
      </c>
      <c r="X90">
        <f t="shared" si="30"/>
        <v>0</v>
      </c>
      <c r="Y90">
        <f t="shared" si="31"/>
        <v>0</v>
      </c>
      <c r="Z90">
        <f t="shared" si="32"/>
        <v>0</v>
      </c>
      <c r="AA90">
        <f t="shared" si="33"/>
        <v>0</v>
      </c>
      <c r="AB90">
        <f t="shared" si="34"/>
        <v>0</v>
      </c>
      <c r="AC90">
        <f t="shared" si="35"/>
        <v>0</v>
      </c>
      <c r="AD90">
        <f t="shared" si="36"/>
        <v>0</v>
      </c>
      <c r="AE90">
        <f t="shared" si="37"/>
        <v>0</v>
      </c>
      <c r="AF90">
        <f t="shared" si="38"/>
        <v>0</v>
      </c>
      <c r="AG90">
        <f t="shared" si="39"/>
        <v>0</v>
      </c>
      <c r="AH90">
        <f t="shared" si="40"/>
        <v>0</v>
      </c>
      <c r="AI90">
        <f t="shared" si="41"/>
        <v>0</v>
      </c>
      <c r="AJ90">
        <f t="shared" si="42"/>
        <v>0</v>
      </c>
      <c r="AK90">
        <f t="shared" si="43"/>
        <v>0</v>
      </c>
    </row>
    <row r="91" spans="1:37" ht="15.95" customHeight="1" x14ac:dyDescent="0.25">
      <c r="A91" s="5" t="s">
        <v>50</v>
      </c>
      <c r="B91" s="5" t="s">
        <v>51</v>
      </c>
      <c r="C91" s="12" t="s">
        <v>8</v>
      </c>
      <c r="D91" s="7">
        <v>193.4</v>
      </c>
      <c r="E91" s="7"/>
      <c r="F91" s="7"/>
      <c r="G91" s="7"/>
      <c r="H91" s="7"/>
      <c r="I91" s="7"/>
      <c r="J91" s="7"/>
      <c r="K91" s="7"/>
      <c r="L91" s="7"/>
      <c r="M91" s="6"/>
      <c r="O91" t="str">
        <f t="shared" si="23"/>
        <v>01</v>
      </c>
      <c r="P91" s="1" t="s">
        <v>95</v>
      </c>
      <c r="Q91">
        <v>1</v>
      </c>
      <c r="R91">
        <f t="shared" si="24"/>
        <v>0</v>
      </c>
      <c r="S91">
        <f t="shared" si="25"/>
        <v>0</v>
      </c>
      <c r="T91">
        <f t="shared" si="26"/>
        <v>0</v>
      </c>
      <c r="U91">
        <f t="shared" si="27"/>
        <v>0</v>
      </c>
      <c r="V91">
        <f t="shared" si="28"/>
        <v>0</v>
      </c>
      <c r="W91">
        <f t="shared" si="29"/>
        <v>0</v>
      </c>
      <c r="X91">
        <f t="shared" si="30"/>
        <v>0</v>
      </c>
      <c r="Y91">
        <f t="shared" si="31"/>
        <v>0</v>
      </c>
      <c r="Z91">
        <f t="shared" si="32"/>
        <v>0</v>
      </c>
      <c r="AA91">
        <f t="shared" si="33"/>
        <v>0</v>
      </c>
      <c r="AB91">
        <f t="shared" si="34"/>
        <v>0</v>
      </c>
      <c r="AC91">
        <f t="shared" si="35"/>
        <v>0</v>
      </c>
      <c r="AD91">
        <f t="shared" si="36"/>
        <v>0</v>
      </c>
      <c r="AE91">
        <f t="shared" si="37"/>
        <v>0</v>
      </c>
      <c r="AF91">
        <f t="shared" si="38"/>
        <v>0</v>
      </c>
      <c r="AG91">
        <f t="shared" si="39"/>
        <v>0</v>
      </c>
      <c r="AH91">
        <f t="shared" si="40"/>
        <v>0</v>
      </c>
      <c r="AI91">
        <f t="shared" si="41"/>
        <v>0</v>
      </c>
      <c r="AJ91">
        <f t="shared" si="42"/>
        <v>0</v>
      </c>
      <c r="AK91">
        <f t="shared" si="43"/>
        <v>0</v>
      </c>
    </row>
    <row r="92" spans="1:37" ht="15.95" customHeight="1" x14ac:dyDescent="0.25">
      <c r="A92" s="5" t="s">
        <v>50</v>
      </c>
      <c r="B92" s="5" t="s">
        <v>53</v>
      </c>
      <c r="C92" s="12" t="s">
        <v>8</v>
      </c>
      <c r="D92" s="7">
        <v>29.5</v>
      </c>
      <c r="E92" s="7"/>
      <c r="F92" s="7"/>
      <c r="G92" s="7"/>
      <c r="H92" s="7"/>
      <c r="I92" s="7"/>
      <c r="J92" s="7"/>
      <c r="K92" s="7"/>
      <c r="L92" s="7"/>
      <c r="M92" s="6"/>
      <c r="O92" t="str">
        <f t="shared" si="23"/>
        <v>01</v>
      </c>
      <c r="P92" s="1" t="s">
        <v>95</v>
      </c>
      <c r="Q92">
        <v>1</v>
      </c>
      <c r="R92">
        <f t="shared" si="24"/>
        <v>0</v>
      </c>
      <c r="S92">
        <f t="shared" si="25"/>
        <v>0</v>
      </c>
      <c r="T92">
        <f t="shared" si="26"/>
        <v>0</v>
      </c>
      <c r="U92">
        <f t="shared" si="27"/>
        <v>0</v>
      </c>
      <c r="V92">
        <f t="shared" si="28"/>
        <v>0</v>
      </c>
      <c r="W92">
        <f t="shared" si="29"/>
        <v>0</v>
      </c>
      <c r="X92">
        <f t="shared" si="30"/>
        <v>0</v>
      </c>
      <c r="Y92">
        <f t="shared" si="31"/>
        <v>0</v>
      </c>
      <c r="Z92">
        <f t="shared" si="32"/>
        <v>0</v>
      </c>
      <c r="AA92">
        <f t="shared" si="33"/>
        <v>0</v>
      </c>
      <c r="AB92">
        <f t="shared" si="34"/>
        <v>0</v>
      </c>
      <c r="AC92">
        <f t="shared" si="35"/>
        <v>0</v>
      </c>
      <c r="AD92">
        <f t="shared" si="36"/>
        <v>0</v>
      </c>
      <c r="AE92">
        <f t="shared" si="37"/>
        <v>0</v>
      </c>
      <c r="AF92">
        <f t="shared" si="38"/>
        <v>0</v>
      </c>
      <c r="AG92">
        <f t="shared" si="39"/>
        <v>0</v>
      </c>
      <c r="AH92">
        <f t="shared" si="40"/>
        <v>0</v>
      </c>
      <c r="AI92">
        <f t="shared" si="41"/>
        <v>0</v>
      </c>
      <c r="AJ92">
        <f t="shared" si="42"/>
        <v>0</v>
      </c>
      <c r="AK92">
        <f t="shared" si="43"/>
        <v>0</v>
      </c>
    </row>
    <row r="93" spans="1:37" ht="15.95" customHeight="1" x14ac:dyDescent="0.25">
      <c r="A93" s="5" t="s">
        <v>50</v>
      </c>
      <c r="B93" s="5" t="s">
        <v>398</v>
      </c>
      <c r="C93" s="12" t="s">
        <v>8</v>
      </c>
      <c r="D93" s="7">
        <v>8.6</v>
      </c>
      <c r="E93" s="7"/>
      <c r="F93" s="7"/>
      <c r="G93" s="7"/>
      <c r="H93" s="7"/>
      <c r="I93" s="7"/>
      <c r="J93" s="7"/>
      <c r="K93" s="7"/>
      <c r="L93" s="7"/>
      <c r="M93" s="6"/>
      <c r="O93" t="str">
        <f t="shared" si="23"/>
        <v>01</v>
      </c>
      <c r="P93" s="1" t="s">
        <v>95</v>
      </c>
      <c r="Q93">
        <v>1</v>
      </c>
      <c r="R93">
        <f t="shared" si="24"/>
        <v>0</v>
      </c>
      <c r="S93">
        <f t="shared" si="25"/>
        <v>0</v>
      </c>
      <c r="T93">
        <f t="shared" si="26"/>
        <v>0</v>
      </c>
      <c r="U93">
        <f t="shared" si="27"/>
        <v>0</v>
      </c>
      <c r="V93">
        <f t="shared" si="28"/>
        <v>0</v>
      </c>
      <c r="W93">
        <f t="shared" si="29"/>
        <v>0</v>
      </c>
      <c r="X93">
        <f t="shared" si="30"/>
        <v>0</v>
      </c>
      <c r="Y93">
        <f t="shared" si="31"/>
        <v>0</v>
      </c>
      <c r="Z93">
        <f t="shared" si="32"/>
        <v>0</v>
      </c>
      <c r="AA93">
        <f t="shared" si="33"/>
        <v>0</v>
      </c>
      <c r="AB93">
        <f t="shared" si="34"/>
        <v>0</v>
      </c>
      <c r="AC93">
        <f t="shared" si="35"/>
        <v>0</v>
      </c>
      <c r="AD93">
        <f t="shared" si="36"/>
        <v>0</v>
      </c>
      <c r="AE93">
        <f t="shared" si="37"/>
        <v>0</v>
      </c>
      <c r="AF93">
        <f t="shared" si="38"/>
        <v>0</v>
      </c>
      <c r="AG93">
        <f t="shared" si="39"/>
        <v>0</v>
      </c>
      <c r="AH93">
        <f t="shared" si="40"/>
        <v>0</v>
      </c>
      <c r="AI93">
        <f t="shared" si="41"/>
        <v>0</v>
      </c>
      <c r="AJ93">
        <f t="shared" si="42"/>
        <v>0</v>
      </c>
      <c r="AK93">
        <f t="shared" si="43"/>
        <v>0</v>
      </c>
    </row>
    <row r="94" spans="1:37" ht="15.95" customHeight="1" x14ac:dyDescent="0.25">
      <c r="A94" s="5" t="s">
        <v>50</v>
      </c>
      <c r="B94" s="5" t="s">
        <v>52</v>
      </c>
      <c r="C94" s="12" t="s">
        <v>8</v>
      </c>
      <c r="D94" s="7">
        <v>192.1</v>
      </c>
      <c r="E94" s="7"/>
      <c r="F94" s="7"/>
      <c r="G94" s="7"/>
      <c r="H94" s="7"/>
      <c r="I94" s="7"/>
      <c r="J94" s="7"/>
      <c r="K94" s="7"/>
      <c r="L94" s="7"/>
      <c r="M94" s="6"/>
      <c r="O94" t="str">
        <f t="shared" si="23"/>
        <v>01</v>
      </c>
      <c r="P94" s="1" t="s">
        <v>95</v>
      </c>
      <c r="Q94">
        <v>1</v>
      </c>
      <c r="R94">
        <f t="shared" si="24"/>
        <v>0</v>
      </c>
      <c r="S94">
        <f t="shared" si="25"/>
        <v>0</v>
      </c>
      <c r="T94">
        <f t="shared" si="26"/>
        <v>0</v>
      </c>
      <c r="U94">
        <f t="shared" si="27"/>
        <v>0</v>
      </c>
      <c r="V94">
        <f t="shared" si="28"/>
        <v>0</v>
      </c>
      <c r="W94">
        <f t="shared" si="29"/>
        <v>0</v>
      </c>
      <c r="X94">
        <f t="shared" si="30"/>
        <v>0</v>
      </c>
      <c r="Y94">
        <f t="shared" si="31"/>
        <v>0</v>
      </c>
      <c r="Z94">
        <f t="shared" si="32"/>
        <v>0</v>
      </c>
      <c r="AA94">
        <f t="shared" si="33"/>
        <v>0</v>
      </c>
      <c r="AB94">
        <f t="shared" si="34"/>
        <v>0</v>
      </c>
      <c r="AC94">
        <f t="shared" si="35"/>
        <v>0</v>
      </c>
      <c r="AD94">
        <f t="shared" si="36"/>
        <v>0</v>
      </c>
      <c r="AE94">
        <f t="shared" si="37"/>
        <v>0</v>
      </c>
      <c r="AF94">
        <f t="shared" si="38"/>
        <v>0</v>
      </c>
      <c r="AG94">
        <f t="shared" si="39"/>
        <v>0</v>
      </c>
      <c r="AH94">
        <f t="shared" si="40"/>
        <v>0</v>
      </c>
      <c r="AI94">
        <f t="shared" si="41"/>
        <v>0</v>
      </c>
      <c r="AJ94">
        <f t="shared" si="42"/>
        <v>0</v>
      </c>
      <c r="AK94">
        <f t="shared" si="43"/>
        <v>0</v>
      </c>
    </row>
    <row r="95" spans="1:37" ht="15.95" customHeight="1" x14ac:dyDescent="0.25">
      <c r="A95" s="5" t="s">
        <v>50</v>
      </c>
      <c r="B95" s="5" t="s">
        <v>401</v>
      </c>
      <c r="C95" s="12" t="s">
        <v>8</v>
      </c>
      <c r="D95" s="7">
        <v>30.7</v>
      </c>
      <c r="E95" s="7"/>
      <c r="F95" s="7"/>
      <c r="G95" s="7"/>
      <c r="H95" s="7"/>
      <c r="I95" s="7"/>
      <c r="J95" s="7"/>
      <c r="K95" s="7"/>
      <c r="L95" s="7"/>
      <c r="M95" s="6"/>
      <c r="O95" t="str">
        <f t="shared" si="23"/>
        <v>01</v>
      </c>
      <c r="P95" s="1" t="s">
        <v>95</v>
      </c>
      <c r="Q95">
        <v>1</v>
      </c>
      <c r="R95">
        <f t="shared" si="24"/>
        <v>0</v>
      </c>
      <c r="S95">
        <f t="shared" si="25"/>
        <v>0</v>
      </c>
      <c r="T95">
        <f t="shared" si="26"/>
        <v>0</v>
      </c>
      <c r="U95">
        <f t="shared" si="27"/>
        <v>0</v>
      </c>
      <c r="V95">
        <f t="shared" si="28"/>
        <v>0</v>
      </c>
      <c r="W95">
        <f t="shared" si="29"/>
        <v>0</v>
      </c>
      <c r="X95">
        <f t="shared" si="30"/>
        <v>0</v>
      </c>
      <c r="Y95">
        <f t="shared" si="31"/>
        <v>0</v>
      </c>
      <c r="Z95">
        <f t="shared" si="32"/>
        <v>0</v>
      </c>
      <c r="AA95">
        <f t="shared" si="33"/>
        <v>0</v>
      </c>
      <c r="AB95">
        <f t="shared" si="34"/>
        <v>0</v>
      </c>
      <c r="AC95">
        <f t="shared" si="35"/>
        <v>0</v>
      </c>
      <c r="AD95">
        <f t="shared" si="36"/>
        <v>0</v>
      </c>
      <c r="AE95">
        <f t="shared" si="37"/>
        <v>0</v>
      </c>
      <c r="AF95">
        <f t="shared" si="38"/>
        <v>0</v>
      </c>
      <c r="AG95">
        <f t="shared" si="39"/>
        <v>0</v>
      </c>
      <c r="AH95">
        <f t="shared" si="40"/>
        <v>0</v>
      </c>
      <c r="AI95">
        <f t="shared" si="41"/>
        <v>0</v>
      </c>
      <c r="AJ95">
        <f t="shared" si="42"/>
        <v>0</v>
      </c>
      <c r="AK95">
        <f t="shared" si="43"/>
        <v>0</v>
      </c>
    </row>
    <row r="96" spans="1:37" ht="15.95" customHeight="1" x14ac:dyDescent="0.25">
      <c r="A96" s="5" t="s">
        <v>50</v>
      </c>
      <c r="B96" s="5" t="s">
        <v>399</v>
      </c>
      <c r="C96" s="12" t="s">
        <v>8</v>
      </c>
      <c r="D96" s="7">
        <v>117.5</v>
      </c>
      <c r="E96" s="7"/>
      <c r="F96" s="7"/>
      <c r="G96" s="7"/>
      <c r="H96" s="7"/>
      <c r="I96" s="7"/>
      <c r="J96" s="7"/>
      <c r="K96" s="7"/>
      <c r="L96" s="7"/>
      <c r="M96" s="6"/>
      <c r="O96" t="str">
        <f t="shared" si="23"/>
        <v>01</v>
      </c>
      <c r="P96" s="1" t="s">
        <v>95</v>
      </c>
      <c r="Q96">
        <v>1</v>
      </c>
      <c r="R96">
        <f t="shared" si="24"/>
        <v>0</v>
      </c>
      <c r="S96">
        <f t="shared" si="25"/>
        <v>0</v>
      </c>
      <c r="T96">
        <f t="shared" si="26"/>
        <v>0</v>
      </c>
      <c r="U96">
        <f t="shared" si="27"/>
        <v>0</v>
      </c>
      <c r="V96">
        <f t="shared" si="28"/>
        <v>0</v>
      </c>
      <c r="W96">
        <f t="shared" si="29"/>
        <v>0</v>
      </c>
      <c r="X96">
        <f t="shared" si="30"/>
        <v>0</v>
      </c>
      <c r="Y96">
        <f t="shared" si="31"/>
        <v>0</v>
      </c>
      <c r="Z96">
        <f t="shared" si="32"/>
        <v>0</v>
      </c>
      <c r="AA96">
        <f t="shared" si="33"/>
        <v>0</v>
      </c>
      <c r="AB96">
        <f t="shared" si="34"/>
        <v>0</v>
      </c>
      <c r="AC96">
        <f t="shared" si="35"/>
        <v>0</v>
      </c>
      <c r="AD96">
        <f t="shared" si="36"/>
        <v>0</v>
      </c>
      <c r="AE96">
        <f t="shared" si="37"/>
        <v>0</v>
      </c>
      <c r="AF96">
        <f t="shared" si="38"/>
        <v>0</v>
      </c>
      <c r="AG96">
        <f t="shared" si="39"/>
        <v>0</v>
      </c>
      <c r="AH96">
        <f t="shared" si="40"/>
        <v>0</v>
      </c>
      <c r="AI96">
        <f t="shared" si="41"/>
        <v>0</v>
      </c>
      <c r="AJ96">
        <f t="shared" si="42"/>
        <v>0</v>
      </c>
      <c r="AK96">
        <f t="shared" si="43"/>
        <v>0</v>
      </c>
    </row>
    <row r="97" spans="1:37" ht="15.95" customHeight="1" x14ac:dyDescent="0.25">
      <c r="A97" s="5" t="s">
        <v>50</v>
      </c>
      <c r="B97" s="5" t="s">
        <v>400</v>
      </c>
      <c r="C97" s="12" t="s">
        <v>8</v>
      </c>
      <c r="D97" s="7">
        <v>126</v>
      </c>
      <c r="E97" s="7"/>
      <c r="F97" s="7"/>
      <c r="G97" s="7"/>
      <c r="H97" s="7"/>
      <c r="I97" s="7"/>
      <c r="J97" s="7"/>
      <c r="K97" s="7"/>
      <c r="L97" s="7"/>
      <c r="M97" s="6"/>
      <c r="O97" t="str">
        <f t="shared" si="23"/>
        <v>01</v>
      </c>
      <c r="P97" s="1" t="s">
        <v>95</v>
      </c>
      <c r="Q97">
        <v>1</v>
      </c>
      <c r="R97">
        <f t="shared" si="24"/>
        <v>0</v>
      </c>
      <c r="S97">
        <f t="shared" si="25"/>
        <v>0</v>
      </c>
      <c r="T97">
        <f t="shared" si="26"/>
        <v>0</v>
      </c>
      <c r="U97">
        <f t="shared" si="27"/>
        <v>0</v>
      </c>
      <c r="V97">
        <f t="shared" si="28"/>
        <v>0</v>
      </c>
      <c r="W97">
        <f t="shared" si="29"/>
        <v>0</v>
      </c>
      <c r="X97">
        <f t="shared" si="30"/>
        <v>0</v>
      </c>
      <c r="Y97">
        <f t="shared" si="31"/>
        <v>0</v>
      </c>
      <c r="Z97">
        <f t="shared" si="32"/>
        <v>0</v>
      </c>
      <c r="AA97">
        <f t="shared" si="33"/>
        <v>0</v>
      </c>
      <c r="AB97">
        <f t="shared" si="34"/>
        <v>0</v>
      </c>
      <c r="AC97">
        <f t="shared" si="35"/>
        <v>0</v>
      </c>
      <c r="AD97">
        <f t="shared" si="36"/>
        <v>0</v>
      </c>
      <c r="AE97">
        <f t="shared" si="37"/>
        <v>0</v>
      </c>
      <c r="AF97">
        <f t="shared" si="38"/>
        <v>0</v>
      </c>
      <c r="AG97">
        <f t="shared" si="39"/>
        <v>0</v>
      </c>
      <c r="AH97">
        <f t="shared" si="40"/>
        <v>0</v>
      </c>
      <c r="AI97">
        <f t="shared" si="41"/>
        <v>0</v>
      </c>
      <c r="AJ97">
        <f t="shared" si="42"/>
        <v>0</v>
      </c>
      <c r="AK97">
        <f t="shared" si="43"/>
        <v>0</v>
      </c>
    </row>
    <row r="98" spans="1:37" ht="15.95" customHeight="1" x14ac:dyDescent="0.25">
      <c r="A98" s="5" t="s">
        <v>59</v>
      </c>
      <c r="B98" s="5" t="s">
        <v>60</v>
      </c>
      <c r="C98" s="12" t="s">
        <v>2</v>
      </c>
      <c r="D98" s="7">
        <v>501.7</v>
      </c>
      <c r="E98" s="7"/>
      <c r="F98" s="7"/>
      <c r="G98" s="7"/>
      <c r="H98" s="7"/>
      <c r="I98" s="7"/>
      <c r="J98" s="7"/>
      <c r="K98" s="7"/>
      <c r="L98" s="7"/>
      <c r="M98" s="5" t="s">
        <v>61</v>
      </c>
      <c r="O98" t="str">
        <f t="shared" si="23"/>
        <v>01</v>
      </c>
      <c r="P98" s="1" t="s">
        <v>95</v>
      </c>
      <c r="Q98">
        <v>1</v>
      </c>
      <c r="R98">
        <f t="shared" si="24"/>
        <v>0</v>
      </c>
      <c r="S98">
        <f t="shared" si="25"/>
        <v>0</v>
      </c>
      <c r="T98">
        <f t="shared" si="26"/>
        <v>0</v>
      </c>
      <c r="U98">
        <f t="shared" si="27"/>
        <v>0</v>
      </c>
      <c r="V98">
        <f t="shared" si="28"/>
        <v>0</v>
      </c>
      <c r="W98">
        <f t="shared" si="29"/>
        <v>0</v>
      </c>
      <c r="X98">
        <f t="shared" si="30"/>
        <v>0</v>
      </c>
      <c r="Y98">
        <f t="shared" si="31"/>
        <v>0</v>
      </c>
      <c r="Z98">
        <f t="shared" si="32"/>
        <v>0</v>
      </c>
      <c r="AA98">
        <f t="shared" si="33"/>
        <v>0</v>
      </c>
      <c r="AB98">
        <f t="shared" si="34"/>
        <v>0</v>
      </c>
      <c r="AC98">
        <f t="shared" si="35"/>
        <v>0</v>
      </c>
      <c r="AD98">
        <f t="shared" si="36"/>
        <v>0</v>
      </c>
      <c r="AE98">
        <f t="shared" si="37"/>
        <v>0</v>
      </c>
      <c r="AF98">
        <f t="shared" si="38"/>
        <v>0</v>
      </c>
      <c r="AG98">
        <f t="shared" si="39"/>
        <v>0</v>
      </c>
      <c r="AH98">
        <f t="shared" si="40"/>
        <v>0</v>
      </c>
      <c r="AI98">
        <f t="shared" si="41"/>
        <v>0</v>
      </c>
      <c r="AJ98">
        <f t="shared" si="42"/>
        <v>0</v>
      </c>
      <c r="AK98">
        <f t="shared" si="43"/>
        <v>0</v>
      </c>
    </row>
    <row r="99" spans="1:37" ht="15.95" customHeight="1" x14ac:dyDescent="0.25">
      <c r="A99" s="5" t="s">
        <v>77</v>
      </c>
      <c r="B99" s="5" t="s">
        <v>78</v>
      </c>
      <c r="C99" s="12" t="s">
        <v>11</v>
      </c>
      <c r="D99" s="7">
        <v>32</v>
      </c>
      <c r="E99" s="7"/>
      <c r="F99" s="7"/>
      <c r="G99" s="7"/>
      <c r="H99" s="7"/>
      <c r="I99" s="7"/>
      <c r="J99" s="7"/>
      <c r="K99" s="7"/>
      <c r="L99" s="7"/>
      <c r="M99" s="6"/>
      <c r="O99" t="str">
        <f t="shared" si="23"/>
        <v>01</v>
      </c>
      <c r="P99" s="1" t="s">
        <v>95</v>
      </c>
      <c r="Q99">
        <v>1</v>
      </c>
      <c r="R99">
        <f t="shared" si="24"/>
        <v>0</v>
      </c>
      <c r="S99">
        <f t="shared" si="25"/>
        <v>0</v>
      </c>
      <c r="T99">
        <f t="shared" si="26"/>
        <v>0</v>
      </c>
      <c r="U99">
        <f t="shared" si="27"/>
        <v>0</v>
      </c>
      <c r="V99">
        <f t="shared" si="28"/>
        <v>0</v>
      </c>
      <c r="W99">
        <f t="shared" si="29"/>
        <v>0</v>
      </c>
      <c r="X99">
        <f t="shared" si="30"/>
        <v>0</v>
      </c>
      <c r="Y99">
        <f t="shared" si="31"/>
        <v>0</v>
      </c>
      <c r="Z99">
        <f t="shared" si="32"/>
        <v>0</v>
      </c>
      <c r="AA99">
        <f t="shared" si="33"/>
        <v>0</v>
      </c>
      <c r="AB99">
        <f t="shared" si="34"/>
        <v>0</v>
      </c>
      <c r="AC99">
        <f t="shared" si="35"/>
        <v>0</v>
      </c>
      <c r="AD99">
        <f t="shared" si="36"/>
        <v>0</v>
      </c>
      <c r="AE99">
        <f t="shared" si="37"/>
        <v>0</v>
      </c>
      <c r="AF99">
        <f t="shared" si="38"/>
        <v>0</v>
      </c>
      <c r="AG99">
        <f t="shared" si="39"/>
        <v>0</v>
      </c>
      <c r="AH99">
        <f t="shared" si="40"/>
        <v>0</v>
      </c>
      <c r="AI99">
        <f t="shared" si="41"/>
        <v>0</v>
      </c>
      <c r="AJ99">
        <f t="shared" si="42"/>
        <v>0</v>
      </c>
      <c r="AK99">
        <f t="shared" si="43"/>
        <v>0</v>
      </c>
    </row>
    <row r="100" spans="1:37" ht="15.95" customHeight="1" x14ac:dyDescent="0.25">
      <c r="A100" s="5" t="s">
        <v>24</v>
      </c>
      <c r="B100" s="5" t="s">
        <v>25</v>
      </c>
      <c r="C100" s="12" t="s">
        <v>11</v>
      </c>
      <c r="D100" s="7">
        <v>56</v>
      </c>
      <c r="E100" s="7"/>
      <c r="F100" s="7"/>
      <c r="G100" s="7"/>
      <c r="H100" s="7"/>
      <c r="I100" s="7"/>
      <c r="J100" s="7"/>
      <c r="K100" s="7"/>
      <c r="L100" s="7"/>
      <c r="M100" s="6"/>
      <c r="O100" t="str">
        <f t="shared" si="23"/>
        <v>01</v>
      </c>
      <c r="P100" s="1" t="s">
        <v>95</v>
      </c>
      <c r="Q100">
        <v>1</v>
      </c>
      <c r="R100">
        <f t="shared" si="24"/>
        <v>0</v>
      </c>
      <c r="S100">
        <f t="shared" si="25"/>
        <v>0</v>
      </c>
      <c r="T100">
        <f t="shared" si="26"/>
        <v>0</v>
      </c>
      <c r="U100">
        <f t="shared" si="27"/>
        <v>0</v>
      </c>
      <c r="V100">
        <f t="shared" si="28"/>
        <v>0</v>
      </c>
      <c r="W100">
        <f t="shared" si="29"/>
        <v>0</v>
      </c>
      <c r="X100">
        <f t="shared" si="30"/>
        <v>0</v>
      </c>
      <c r="Y100">
        <f t="shared" si="31"/>
        <v>0</v>
      </c>
      <c r="Z100">
        <f t="shared" si="32"/>
        <v>0</v>
      </c>
      <c r="AA100">
        <f t="shared" si="33"/>
        <v>0</v>
      </c>
      <c r="AB100">
        <f t="shared" si="34"/>
        <v>0</v>
      </c>
      <c r="AC100">
        <f t="shared" si="35"/>
        <v>0</v>
      </c>
      <c r="AD100">
        <f t="shared" si="36"/>
        <v>0</v>
      </c>
      <c r="AE100">
        <f t="shared" si="37"/>
        <v>0</v>
      </c>
      <c r="AF100">
        <f t="shared" si="38"/>
        <v>0</v>
      </c>
      <c r="AG100">
        <f t="shared" si="39"/>
        <v>0</v>
      </c>
      <c r="AH100">
        <f t="shared" si="40"/>
        <v>0</v>
      </c>
      <c r="AI100">
        <f t="shared" si="41"/>
        <v>0</v>
      </c>
      <c r="AJ100">
        <f t="shared" si="42"/>
        <v>0</v>
      </c>
      <c r="AK100">
        <f t="shared" si="43"/>
        <v>0</v>
      </c>
    </row>
    <row r="101" spans="1:37" ht="15.95" customHeight="1" x14ac:dyDescent="0.25">
      <c r="A101" s="5" t="s">
        <v>24</v>
      </c>
      <c r="B101" s="5" t="s">
        <v>395</v>
      </c>
      <c r="C101" s="12" t="s">
        <v>11</v>
      </c>
      <c r="D101" s="7">
        <v>16</v>
      </c>
      <c r="E101" s="7"/>
      <c r="F101" s="7"/>
      <c r="G101" s="7"/>
      <c r="H101" s="7"/>
      <c r="I101" s="7"/>
      <c r="J101" s="7"/>
      <c r="K101" s="7"/>
      <c r="L101" s="7"/>
      <c r="M101" s="6"/>
      <c r="O101" t="str">
        <f t="shared" si="23"/>
        <v>01</v>
      </c>
      <c r="P101" s="1" t="s">
        <v>95</v>
      </c>
      <c r="Q101">
        <v>1</v>
      </c>
      <c r="R101">
        <f t="shared" si="24"/>
        <v>0</v>
      </c>
      <c r="S101">
        <f t="shared" si="25"/>
        <v>0</v>
      </c>
      <c r="T101">
        <f t="shared" si="26"/>
        <v>0</v>
      </c>
      <c r="U101">
        <f t="shared" si="27"/>
        <v>0</v>
      </c>
      <c r="V101">
        <f t="shared" si="28"/>
        <v>0</v>
      </c>
      <c r="W101">
        <f t="shared" si="29"/>
        <v>0</v>
      </c>
      <c r="X101">
        <f t="shared" si="30"/>
        <v>0</v>
      </c>
      <c r="Y101">
        <f t="shared" si="31"/>
        <v>0</v>
      </c>
      <c r="Z101">
        <f t="shared" si="32"/>
        <v>0</v>
      </c>
      <c r="AA101">
        <f t="shared" si="33"/>
        <v>0</v>
      </c>
      <c r="AB101">
        <f t="shared" si="34"/>
        <v>0</v>
      </c>
      <c r="AC101">
        <f t="shared" si="35"/>
        <v>0</v>
      </c>
      <c r="AD101">
        <f t="shared" si="36"/>
        <v>0</v>
      </c>
      <c r="AE101">
        <f t="shared" si="37"/>
        <v>0</v>
      </c>
      <c r="AF101">
        <f t="shared" si="38"/>
        <v>0</v>
      </c>
      <c r="AG101">
        <f t="shared" si="39"/>
        <v>0</v>
      </c>
      <c r="AH101">
        <f t="shared" si="40"/>
        <v>0</v>
      </c>
      <c r="AI101">
        <f t="shared" si="41"/>
        <v>0</v>
      </c>
      <c r="AJ101">
        <f t="shared" si="42"/>
        <v>0</v>
      </c>
      <c r="AK101">
        <f t="shared" si="43"/>
        <v>0</v>
      </c>
    </row>
    <row r="102" spans="1:37" ht="15.95" customHeight="1" x14ac:dyDescent="0.25">
      <c r="A102" s="5" t="s">
        <v>225</v>
      </c>
      <c r="B102" s="5" t="s">
        <v>226</v>
      </c>
      <c r="C102" s="12" t="s">
        <v>227</v>
      </c>
      <c r="D102" s="7">
        <v>56</v>
      </c>
      <c r="E102" s="7"/>
      <c r="F102" s="7"/>
      <c r="G102" s="7"/>
      <c r="H102" s="7"/>
      <c r="I102" s="7"/>
      <c r="J102" s="7"/>
      <c r="K102" s="7"/>
      <c r="L102" s="7"/>
      <c r="M102" s="5" t="s">
        <v>130</v>
      </c>
      <c r="O102" t="str">
        <f>""</f>
        <v/>
      </c>
      <c r="P102" s="1" t="s">
        <v>95</v>
      </c>
      <c r="Q102">
        <v>1</v>
      </c>
      <c r="R102">
        <f t="shared" si="24"/>
        <v>0</v>
      </c>
      <c r="S102">
        <f t="shared" si="25"/>
        <v>0</v>
      </c>
      <c r="T102">
        <f t="shared" si="26"/>
        <v>0</v>
      </c>
      <c r="U102">
        <f t="shared" si="27"/>
        <v>0</v>
      </c>
      <c r="V102">
        <f t="shared" si="28"/>
        <v>0</v>
      </c>
      <c r="W102">
        <f t="shared" si="29"/>
        <v>0</v>
      </c>
      <c r="X102">
        <f t="shared" si="30"/>
        <v>0</v>
      </c>
      <c r="Y102">
        <f t="shared" si="31"/>
        <v>0</v>
      </c>
      <c r="Z102">
        <f t="shared" si="32"/>
        <v>0</v>
      </c>
      <c r="AA102">
        <f t="shared" si="33"/>
        <v>0</v>
      </c>
      <c r="AB102">
        <f t="shared" si="34"/>
        <v>0</v>
      </c>
      <c r="AC102">
        <f t="shared" si="35"/>
        <v>0</v>
      </c>
      <c r="AD102">
        <f t="shared" si="36"/>
        <v>0</v>
      </c>
      <c r="AE102">
        <f t="shared" si="37"/>
        <v>0</v>
      </c>
      <c r="AF102">
        <f t="shared" si="38"/>
        <v>0</v>
      </c>
      <c r="AG102">
        <f t="shared" si="39"/>
        <v>0</v>
      </c>
      <c r="AH102">
        <f t="shared" si="40"/>
        <v>0</v>
      </c>
      <c r="AI102">
        <f t="shared" si="41"/>
        <v>0</v>
      </c>
      <c r="AJ102">
        <f t="shared" si="42"/>
        <v>0</v>
      </c>
      <c r="AK102">
        <f t="shared" si="43"/>
        <v>0</v>
      </c>
    </row>
    <row r="103" spans="1:37" ht="15.95" customHeight="1" x14ac:dyDescent="0.25">
      <c r="A103" s="5" t="s">
        <v>225</v>
      </c>
      <c r="B103" s="5" t="s">
        <v>413</v>
      </c>
      <c r="C103" s="12" t="s">
        <v>227</v>
      </c>
      <c r="D103" s="7">
        <v>16</v>
      </c>
      <c r="E103" s="7"/>
      <c r="F103" s="7"/>
      <c r="G103" s="7"/>
      <c r="H103" s="7"/>
      <c r="I103" s="7"/>
      <c r="J103" s="7"/>
      <c r="K103" s="7"/>
      <c r="L103" s="7"/>
      <c r="M103" s="5" t="s">
        <v>131</v>
      </c>
      <c r="O103" t="str">
        <f>""</f>
        <v/>
      </c>
      <c r="P103" s="1" t="s">
        <v>95</v>
      </c>
      <c r="Q103">
        <v>1</v>
      </c>
      <c r="R103">
        <f t="shared" si="24"/>
        <v>0</v>
      </c>
      <c r="S103">
        <f t="shared" si="25"/>
        <v>0</v>
      </c>
      <c r="T103">
        <f t="shared" si="26"/>
        <v>0</v>
      </c>
      <c r="U103">
        <f t="shared" si="27"/>
        <v>0</v>
      </c>
      <c r="V103">
        <f t="shared" si="28"/>
        <v>0</v>
      </c>
      <c r="W103">
        <f t="shared" si="29"/>
        <v>0</v>
      </c>
      <c r="X103">
        <f t="shared" si="30"/>
        <v>0</v>
      </c>
      <c r="Y103">
        <f t="shared" si="31"/>
        <v>0</v>
      </c>
      <c r="Z103">
        <f t="shared" si="32"/>
        <v>0</v>
      </c>
      <c r="AA103">
        <f t="shared" si="33"/>
        <v>0</v>
      </c>
      <c r="AB103">
        <f t="shared" si="34"/>
        <v>0</v>
      </c>
      <c r="AC103">
        <f t="shared" si="35"/>
        <v>0</v>
      </c>
      <c r="AD103">
        <f t="shared" si="36"/>
        <v>0</v>
      </c>
      <c r="AE103">
        <f t="shared" si="37"/>
        <v>0</v>
      </c>
      <c r="AF103">
        <f t="shared" si="38"/>
        <v>0</v>
      </c>
      <c r="AG103">
        <f t="shared" si="39"/>
        <v>0</v>
      </c>
      <c r="AH103">
        <f t="shared" si="40"/>
        <v>0</v>
      </c>
      <c r="AI103">
        <f t="shared" si="41"/>
        <v>0</v>
      </c>
      <c r="AJ103">
        <f t="shared" si="42"/>
        <v>0</v>
      </c>
      <c r="AK103">
        <f t="shared" si="43"/>
        <v>0</v>
      </c>
    </row>
    <row r="104" spans="1:37" ht="15.95" customHeight="1" x14ac:dyDescent="0.25">
      <c r="A104" s="5" t="s">
        <v>228</v>
      </c>
      <c r="B104" s="5" t="s">
        <v>229</v>
      </c>
      <c r="C104" s="12" t="s">
        <v>185</v>
      </c>
      <c r="D104" s="7">
        <v>14</v>
      </c>
      <c r="E104" s="7"/>
      <c r="F104" s="7"/>
      <c r="G104" s="7"/>
      <c r="H104" s="7"/>
      <c r="I104" s="7"/>
      <c r="J104" s="7"/>
      <c r="K104" s="7"/>
      <c r="L104" s="7"/>
      <c r="M104" s="5" t="s">
        <v>132</v>
      </c>
      <c r="O104" t="str">
        <f>""</f>
        <v/>
      </c>
      <c r="P104" s="1" t="s">
        <v>95</v>
      </c>
      <c r="Q104">
        <v>1</v>
      </c>
      <c r="R104">
        <f t="shared" si="24"/>
        <v>0</v>
      </c>
      <c r="S104">
        <f t="shared" si="25"/>
        <v>0</v>
      </c>
      <c r="T104">
        <f t="shared" si="26"/>
        <v>0</v>
      </c>
      <c r="U104">
        <f t="shared" si="27"/>
        <v>0</v>
      </c>
      <c r="V104">
        <f t="shared" si="28"/>
        <v>0</v>
      </c>
      <c r="W104">
        <f t="shared" si="29"/>
        <v>0</v>
      </c>
      <c r="X104">
        <f t="shared" si="30"/>
        <v>0</v>
      </c>
      <c r="Y104">
        <f t="shared" si="31"/>
        <v>0</v>
      </c>
      <c r="Z104">
        <f t="shared" si="32"/>
        <v>0</v>
      </c>
      <c r="AA104">
        <f t="shared" si="33"/>
        <v>0</v>
      </c>
      <c r="AB104">
        <f t="shared" si="34"/>
        <v>0</v>
      </c>
      <c r="AC104">
        <f t="shared" si="35"/>
        <v>0</v>
      </c>
      <c r="AD104">
        <f t="shared" si="36"/>
        <v>0</v>
      </c>
      <c r="AE104">
        <f t="shared" si="37"/>
        <v>0</v>
      </c>
      <c r="AF104">
        <f t="shared" si="38"/>
        <v>0</v>
      </c>
      <c r="AG104">
        <f t="shared" si="39"/>
        <v>0</v>
      </c>
      <c r="AH104">
        <f t="shared" si="40"/>
        <v>0</v>
      </c>
      <c r="AI104">
        <f t="shared" si="41"/>
        <v>0</v>
      </c>
      <c r="AJ104">
        <f t="shared" si="42"/>
        <v>0</v>
      </c>
      <c r="AK104">
        <f t="shared" si="43"/>
        <v>0</v>
      </c>
    </row>
    <row r="105" spans="1:37" ht="15.95" customHeight="1" x14ac:dyDescent="0.25">
      <c r="A105" s="5" t="s">
        <v>228</v>
      </c>
      <c r="B105" s="5" t="s">
        <v>414</v>
      </c>
      <c r="C105" s="12" t="s">
        <v>185</v>
      </c>
      <c r="D105" s="7">
        <v>4</v>
      </c>
      <c r="E105" s="7"/>
      <c r="F105" s="7"/>
      <c r="G105" s="7"/>
      <c r="H105" s="7"/>
      <c r="I105" s="7"/>
      <c r="J105" s="7"/>
      <c r="K105" s="7"/>
      <c r="L105" s="7"/>
      <c r="M105" s="5" t="s">
        <v>133</v>
      </c>
      <c r="O105" t="str">
        <f>""</f>
        <v/>
      </c>
      <c r="P105" s="1" t="s">
        <v>95</v>
      </c>
      <c r="Q105">
        <v>1</v>
      </c>
      <c r="R105">
        <f t="shared" si="24"/>
        <v>0</v>
      </c>
      <c r="S105">
        <f t="shared" si="25"/>
        <v>0</v>
      </c>
      <c r="T105">
        <f t="shared" si="26"/>
        <v>0</v>
      </c>
      <c r="U105">
        <f t="shared" si="27"/>
        <v>0</v>
      </c>
      <c r="V105">
        <f t="shared" si="28"/>
        <v>0</v>
      </c>
      <c r="W105">
        <f t="shared" si="29"/>
        <v>0</v>
      </c>
      <c r="X105">
        <f t="shared" si="30"/>
        <v>0</v>
      </c>
      <c r="Y105">
        <f t="shared" si="31"/>
        <v>0</v>
      </c>
      <c r="Z105">
        <f t="shared" si="32"/>
        <v>0</v>
      </c>
      <c r="AA105">
        <f t="shared" si="33"/>
        <v>0</v>
      </c>
      <c r="AB105">
        <f t="shared" si="34"/>
        <v>0</v>
      </c>
      <c r="AC105">
        <f t="shared" si="35"/>
        <v>0</v>
      </c>
      <c r="AD105">
        <f t="shared" si="36"/>
        <v>0</v>
      </c>
      <c r="AE105">
        <f t="shared" si="37"/>
        <v>0</v>
      </c>
      <c r="AF105">
        <f t="shared" si="38"/>
        <v>0</v>
      </c>
      <c r="AG105">
        <f t="shared" si="39"/>
        <v>0</v>
      </c>
      <c r="AH105">
        <f t="shared" si="40"/>
        <v>0</v>
      </c>
      <c r="AI105">
        <f t="shared" si="41"/>
        <v>0</v>
      </c>
      <c r="AJ105">
        <f t="shared" si="42"/>
        <v>0</v>
      </c>
      <c r="AK105">
        <f t="shared" si="43"/>
        <v>0</v>
      </c>
    </row>
    <row r="106" spans="1:37" ht="15.95" customHeight="1" x14ac:dyDescent="0.25">
      <c r="A106" s="5" t="s">
        <v>17</v>
      </c>
      <c r="B106" s="5" t="s">
        <v>18</v>
      </c>
      <c r="C106" s="12" t="s">
        <v>12</v>
      </c>
      <c r="D106" s="7">
        <v>144</v>
      </c>
      <c r="E106" s="7"/>
      <c r="F106" s="7"/>
      <c r="G106" s="7"/>
      <c r="H106" s="7"/>
      <c r="I106" s="7"/>
      <c r="J106" s="7"/>
      <c r="K106" s="7"/>
      <c r="L106" s="7"/>
      <c r="M106" s="6"/>
      <c r="O106" t="str">
        <f>"01"</f>
        <v>01</v>
      </c>
      <c r="P106" s="1" t="s">
        <v>95</v>
      </c>
      <c r="Q106">
        <v>1</v>
      </c>
      <c r="R106">
        <f t="shared" si="24"/>
        <v>0</v>
      </c>
      <c r="S106">
        <f t="shared" si="25"/>
        <v>0</v>
      </c>
      <c r="T106">
        <f t="shared" si="26"/>
        <v>0</v>
      </c>
      <c r="U106">
        <f t="shared" si="27"/>
        <v>0</v>
      </c>
      <c r="V106">
        <f t="shared" si="28"/>
        <v>0</v>
      </c>
      <c r="W106">
        <f t="shared" si="29"/>
        <v>0</v>
      </c>
      <c r="X106">
        <f t="shared" si="30"/>
        <v>0</v>
      </c>
      <c r="Y106">
        <f t="shared" si="31"/>
        <v>0</v>
      </c>
      <c r="Z106">
        <f t="shared" si="32"/>
        <v>0</v>
      </c>
      <c r="AA106">
        <f t="shared" si="33"/>
        <v>0</v>
      </c>
      <c r="AB106">
        <f t="shared" si="34"/>
        <v>0</v>
      </c>
      <c r="AC106">
        <f t="shared" si="35"/>
        <v>0</v>
      </c>
      <c r="AD106">
        <f t="shared" si="36"/>
        <v>0</v>
      </c>
      <c r="AE106">
        <f t="shared" si="37"/>
        <v>0</v>
      </c>
      <c r="AF106">
        <f t="shared" si="38"/>
        <v>0</v>
      </c>
      <c r="AG106">
        <f t="shared" si="39"/>
        <v>0</v>
      </c>
      <c r="AH106">
        <f t="shared" si="40"/>
        <v>0</v>
      </c>
      <c r="AI106">
        <f t="shared" si="41"/>
        <v>0</v>
      </c>
      <c r="AJ106">
        <f t="shared" si="42"/>
        <v>0</v>
      </c>
      <c r="AK106">
        <f t="shared" si="43"/>
        <v>0</v>
      </c>
    </row>
    <row r="107" spans="1:37" ht="15.95" customHeight="1" x14ac:dyDescent="0.25">
      <c r="A107" s="5" t="s">
        <v>17</v>
      </c>
      <c r="B107" s="5" t="s">
        <v>19</v>
      </c>
      <c r="C107" s="12" t="s">
        <v>12</v>
      </c>
      <c r="D107" s="7">
        <v>96</v>
      </c>
      <c r="E107" s="7"/>
      <c r="F107" s="7"/>
      <c r="G107" s="7"/>
      <c r="H107" s="7"/>
      <c r="I107" s="7"/>
      <c r="J107" s="7"/>
      <c r="K107" s="7"/>
      <c r="L107" s="7"/>
      <c r="M107" s="6"/>
      <c r="O107" t="str">
        <f>"01"</f>
        <v>01</v>
      </c>
      <c r="P107" s="1" t="s">
        <v>95</v>
      </c>
      <c r="Q107">
        <v>1</v>
      </c>
      <c r="R107">
        <f t="shared" si="24"/>
        <v>0</v>
      </c>
      <c r="S107">
        <f t="shared" si="25"/>
        <v>0</v>
      </c>
      <c r="T107">
        <f t="shared" si="26"/>
        <v>0</v>
      </c>
      <c r="U107">
        <f t="shared" si="27"/>
        <v>0</v>
      </c>
      <c r="V107">
        <f t="shared" si="28"/>
        <v>0</v>
      </c>
      <c r="W107">
        <f t="shared" si="29"/>
        <v>0</v>
      </c>
      <c r="X107">
        <f t="shared" si="30"/>
        <v>0</v>
      </c>
      <c r="Y107">
        <f t="shared" si="31"/>
        <v>0</v>
      </c>
      <c r="Z107">
        <f t="shared" si="32"/>
        <v>0</v>
      </c>
      <c r="AA107">
        <f t="shared" si="33"/>
        <v>0</v>
      </c>
      <c r="AB107">
        <f t="shared" si="34"/>
        <v>0</v>
      </c>
      <c r="AC107">
        <f t="shared" si="35"/>
        <v>0</v>
      </c>
      <c r="AD107">
        <f t="shared" si="36"/>
        <v>0</v>
      </c>
      <c r="AE107">
        <f t="shared" si="37"/>
        <v>0</v>
      </c>
      <c r="AF107">
        <f t="shared" si="38"/>
        <v>0</v>
      </c>
      <c r="AG107">
        <f t="shared" si="39"/>
        <v>0</v>
      </c>
      <c r="AH107">
        <f t="shared" si="40"/>
        <v>0</v>
      </c>
      <c r="AI107">
        <f t="shared" si="41"/>
        <v>0</v>
      </c>
      <c r="AJ107">
        <f t="shared" si="42"/>
        <v>0</v>
      </c>
      <c r="AK107">
        <f t="shared" si="43"/>
        <v>0</v>
      </c>
    </row>
    <row r="108" spans="1:37" ht="15.95" customHeight="1" x14ac:dyDescent="0.25">
      <c r="A108" s="5" t="s">
        <v>17</v>
      </c>
      <c r="B108" s="5" t="s">
        <v>20</v>
      </c>
      <c r="C108" s="12" t="s">
        <v>12</v>
      </c>
      <c r="D108" s="7">
        <v>36</v>
      </c>
      <c r="E108" s="7"/>
      <c r="F108" s="7"/>
      <c r="G108" s="7"/>
      <c r="H108" s="7"/>
      <c r="I108" s="7"/>
      <c r="J108" s="7"/>
      <c r="K108" s="7"/>
      <c r="L108" s="7"/>
      <c r="M108" s="6"/>
      <c r="O108" t="str">
        <f>"01"</f>
        <v>01</v>
      </c>
      <c r="P108" s="1" t="s">
        <v>95</v>
      </c>
      <c r="Q108">
        <v>1</v>
      </c>
      <c r="R108">
        <f t="shared" si="24"/>
        <v>0</v>
      </c>
      <c r="S108">
        <f t="shared" si="25"/>
        <v>0</v>
      </c>
      <c r="T108">
        <f t="shared" si="26"/>
        <v>0</v>
      </c>
      <c r="U108">
        <f t="shared" si="27"/>
        <v>0</v>
      </c>
      <c r="V108">
        <f t="shared" si="28"/>
        <v>0</v>
      </c>
      <c r="W108">
        <f t="shared" si="29"/>
        <v>0</v>
      </c>
      <c r="X108">
        <f t="shared" si="30"/>
        <v>0</v>
      </c>
      <c r="Y108">
        <f t="shared" si="31"/>
        <v>0</v>
      </c>
      <c r="Z108">
        <f t="shared" si="32"/>
        <v>0</v>
      </c>
      <c r="AA108">
        <f t="shared" si="33"/>
        <v>0</v>
      </c>
      <c r="AB108">
        <f t="shared" si="34"/>
        <v>0</v>
      </c>
      <c r="AC108">
        <f t="shared" si="35"/>
        <v>0</v>
      </c>
      <c r="AD108">
        <f t="shared" si="36"/>
        <v>0</v>
      </c>
      <c r="AE108">
        <f t="shared" si="37"/>
        <v>0</v>
      </c>
      <c r="AF108">
        <f t="shared" si="38"/>
        <v>0</v>
      </c>
      <c r="AG108">
        <f t="shared" si="39"/>
        <v>0</v>
      </c>
      <c r="AH108">
        <f t="shared" si="40"/>
        <v>0</v>
      </c>
      <c r="AI108">
        <f t="shared" si="41"/>
        <v>0</v>
      </c>
      <c r="AJ108">
        <f t="shared" si="42"/>
        <v>0</v>
      </c>
      <c r="AK108">
        <f t="shared" si="43"/>
        <v>0</v>
      </c>
    </row>
    <row r="109" spans="1:37" ht="15.95" customHeight="1" x14ac:dyDescent="0.25">
      <c r="A109" s="5" t="s">
        <v>17</v>
      </c>
      <c r="B109" s="5" t="s">
        <v>21</v>
      </c>
      <c r="C109" s="12" t="s">
        <v>12</v>
      </c>
      <c r="D109" s="7">
        <v>240</v>
      </c>
      <c r="E109" s="7"/>
      <c r="F109" s="7"/>
      <c r="G109" s="7"/>
      <c r="H109" s="7"/>
      <c r="I109" s="7"/>
      <c r="J109" s="7"/>
      <c r="K109" s="7"/>
      <c r="L109" s="7"/>
      <c r="M109" s="6"/>
      <c r="O109" t="str">
        <f>"01"</f>
        <v>01</v>
      </c>
      <c r="P109" s="1" t="s">
        <v>95</v>
      </c>
      <c r="Q109">
        <v>1</v>
      </c>
      <c r="R109">
        <f t="shared" si="24"/>
        <v>0</v>
      </c>
      <c r="S109">
        <f t="shared" si="25"/>
        <v>0</v>
      </c>
      <c r="T109">
        <f t="shared" si="26"/>
        <v>0</v>
      </c>
      <c r="U109">
        <f t="shared" si="27"/>
        <v>0</v>
      </c>
      <c r="V109">
        <f t="shared" si="28"/>
        <v>0</v>
      </c>
      <c r="W109">
        <f t="shared" si="29"/>
        <v>0</v>
      </c>
      <c r="X109">
        <f t="shared" si="30"/>
        <v>0</v>
      </c>
      <c r="Y109">
        <f t="shared" si="31"/>
        <v>0</v>
      </c>
      <c r="Z109">
        <f t="shared" si="32"/>
        <v>0</v>
      </c>
      <c r="AA109">
        <f t="shared" si="33"/>
        <v>0</v>
      </c>
      <c r="AB109">
        <f t="shared" si="34"/>
        <v>0</v>
      </c>
      <c r="AC109">
        <f t="shared" si="35"/>
        <v>0</v>
      </c>
      <c r="AD109">
        <f t="shared" si="36"/>
        <v>0</v>
      </c>
      <c r="AE109">
        <f t="shared" si="37"/>
        <v>0</v>
      </c>
      <c r="AF109">
        <f t="shared" si="38"/>
        <v>0</v>
      </c>
      <c r="AG109">
        <f t="shared" si="39"/>
        <v>0</v>
      </c>
      <c r="AH109">
        <f t="shared" si="40"/>
        <v>0</v>
      </c>
      <c r="AI109">
        <f t="shared" si="41"/>
        <v>0</v>
      </c>
      <c r="AJ109">
        <f t="shared" si="42"/>
        <v>0</v>
      </c>
      <c r="AK109">
        <f t="shared" si="43"/>
        <v>0</v>
      </c>
    </row>
    <row r="110" spans="1:37" ht="15.95" customHeight="1" x14ac:dyDescent="0.25">
      <c r="A110" s="5" t="s">
        <v>17</v>
      </c>
      <c r="B110" s="5" t="s">
        <v>22</v>
      </c>
      <c r="C110" s="12" t="s">
        <v>12</v>
      </c>
      <c r="D110" s="7">
        <v>40</v>
      </c>
      <c r="E110" s="7"/>
      <c r="F110" s="7"/>
      <c r="G110" s="7"/>
      <c r="H110" s="7"/>
      <c r="I110" s="7"/>
      <c r="J110" s="7"/>
      <c r="K110" s="7"/>
      <c r="L110" s="7"/>
      <c r="M110" s="6"/>
      <c r="O110" t="str">
        <f>"01"</f>
        <v>01</v>
      </c>
      <c r="P110" s="1" t="s">
        <v>95</v>
      </c>
      <c r="Q110">
        <v>1</v>
      </c>
      <c r="R110">
        <f t="shared" si="24"/>
        <v>0</v>
      </c>
      <c r="S110">
        <f t="shared" si="25"/>
        <v>0</v>
      </c>
      <c r="T110">
        <f t="shared" si="26"/>
        <v>0</v>
      </c>
      <c r="U110">
        <f t="shared" si="27"/>
        <v>0</v>
      </c>
      <c r="V110">
        <f t="shared" si="28"/>
        <v>0</v>
      </c>
      <c r="W110">
        <f t="shared" si="29"/>
        <v>0</v>
      </c>
      <c r="X110">
        <f t="shared" si="30"/>
        <v>0</v>
      </c>
      <c r="Y110">
        <f t="shared" si="31"/>
        <v>0</v>
      </c>
      <c r="Z110">
        <f t="shared" si="32"/>
        <v>0</v>
      </c>
      <c r="AA110">
        <f t="shared" si="33"/>
        <v>0</v>
      </c>
      <c r="AB110">
        <f t="shared" si="34"/>
        <v>0</v>
      </c>
      <c r="AC110">
        <f t="shared" si="35"/>
        <v>0</v>
      </c>
      <c r="AD110">
        <f t="shared" si="36"/>
        <v>0</v>
      </c>
      <c r="AE110">
        <f t="shared" si="37"/>
        <v>0</v>
      </c>
      <c r="AF110">
        <f t="shared" si="38"/>
        <v>0</v>
      </c>
      <c r="AG110">
        <f t="shared" si="39"/>
        <v>0</v>
      </c>
      <c r="AH110">
        <f t="shared" si="40"/>
        <v>0</v>
      </c>
      <c r="AI110">
        <f t="shared" si="41"/>
        <v>0</v>
      </c>
      <c r="AJ110">
        <f t="shared" si="42"/>
        <v>0</v>
      </c>
      <c r="AK110">
        <f t="shared" si="43"/>
        <v>0</v>
      </c>
    </row>
    <row r="111" spans="1:37" ht="15.95" customHeight="1" x14ac:dyDescent="0.25">
      <c r="A111" s="5" t="s">
        <v>230</v>
      </c>
      <c r="B111" s="5" t="s">
        <v>231</v>
      </c>
      <c r="C111" s="12" t="s">
        <v>83</v>
      </c>
      <c r="D111" s="7">
        <v>11.439</v>
      </c>
      <c r="E111" s="7"/>
      <c r="F111" s="7"/>
      <c r="G111" s="7"/>
      <c r="H111" s="7"/>
      <c r="I111" s="7"/>
      <c r="J111" s="7"/>
      <c r="K111" s="7"/>
      <c r="L111" s="7"/>
      <c r="M111" s="5" t="s">
        <v>134</v>
      </c>
      <c r="O111" t="str">
        <f>""</f>
        <v/>
      </c>
      <c r="P111" s="1" t="s">
        <v>95</v>
      </c>
      <c r="Q111">
        <v>1</v>
      </c>
      <c r="R111">
        <f t="shared" si="24"/>
        <v>0</v>
      </c>
      <c r="S111">
        <f t="shared" si="25"/>
        <v>0</v>
      </c>
      <c r="T111">
        <f t="shared" si="26"/>
        <v>0</v>
      </c>
      <c r="U111">
        <f t="shared" si="27"/>
        <v>0</v>
      </c>
      <c r="V111">
        <f t="shared" si="28"/>
        <v>0</v>
      </c>
      <c r="W111">
        <f t="shared" si="29"/>
        <v>0</v>
      </c>
      <c r="X111">
        <f t="shared" si="30"/>
        <v>0</v>
      </c>
      <c r="Y111">
        <f t="shared" si="31"/>
        <v>0</v>
      </c>
      <c r="Z111">
        <f t="shared" si="32"/>
        <v>0</v>
      </c>
      <c r="AA111">
        <f t="shared" si="33"/>
        <v>0</v>
      </c>
      <c r="AB111">
        <f t="shared" si="34"/>
        <v>0</v>
      </c>
      <c r="AC111">
        <f t="shared" si="35"/>
        <v>0</v>
      </c>
      <c r="AD111">
        <f t="shared" si="36"/>
        <v>0</v>
      </c>
      <c r="AE111">
        <f t="shared" si="37"/>
        <v>0</v>
      </c>
      <c r="AF111">
        <f t="shared" si="38"/>
        <v>0</v>
      </c>
      <c r="AG111">
        <f t="shared" si="39"/>
        <v>0</v>
      </c>
      <c r="AH111">
        <f t="shared" si="40"/>
        <v>0</v>
      </c>
      <c r="AI111">
        <f t="shared" si="41"/>
        <v>0</v>
      </c>
      <c r="AJ111">
        <f t="shared" si="42"/>
        <v>0</v>
      </c>
      <c r="AK111">
        <f t="shared" si="43"/>
        <v>0</v>
      </c>
    </row>
    <row r="112" spans="1:37" ht="15.95" customHeight="1" x14ac:dyDescent="0.25">
      <c r="A112" s="5" t="s">
        <v>232</v>
      </c>
      <c r="B112" s="5" t="s">
        <v>233</v>
      </c>
      <c r="C112" s="12" t="s">
        <v>83</v>
      </c>
      <c r="D112" s="7">
        <v>11.439</v>
      </c>
      <c r="E112" s="7"/>
      <c r="F112" s="7"/>
      <c r="G112" s="7"/>
      <c r="H112" s="7"/>
      <c r="I112" s="7"/>
      <c r="J112" s="7"/>
      <c r="K112" s="7"/>
      <c r="L112" s="7"/>
      <c r="M112" s="5" t="s">
        <v>135</v>
      </c>
      <c r="O112" t="str">
        <f>""</f>
        <v/>
      </c>
      <c r="P112" s="1" t="s">
        <v>95</v>
      </c>
      <c r="Q112">
        <v>1</v>
      </c>
      <c r="R112">
        <f t="shared" si="24"/>
        <v>0</v>
      </c>
      <c r="S112">
        <f t="shared" si="25"/>
        <v>0</v>
      </c>
      <c r="T112">
        <f t="shared" si="26"/>
        <v>0</v>
      </c>
      <c r="U112">
        <f t="shared" si="27"/>
        <v>0</v>
      </c>
      <c r="V112">
        <f t="shared" si="28"/>
        <v>0</v>
      </c>
      <c r="W112">
        <f t="shared" si="29"/>
        <v>0</v>
      </c>
      <c r="X112">
        <f t="shared" si="30"/>
        <v>0</v>
      </c>
      <c r="Y112">
        <f t="shared" si="31"/>
        <v>0</v>
      </c>
      <c r="Z112">
        <f t="shared" si="32"/>
        <v>0</v>
      </c>
      <c r="AA112">
        <f t="shared" si="33"/>
        <v>0</v>
      </c>
      <c r="AB112">
        <f t="shared" si="34"/>
        <v>0</v>
      </c>
      <c r="AC112">
        <f t="shared" si="35"/>
        <v>0</v>
      </c>
      <c r="AD112">
        <f t="shared" si="36"/>
        <v>0</v>
      </c>
      <c r="AE112">
        <f t="shared" si="37"/>
        <v>0</v>
      </c>
      <c r="AF112">
        <f t="shared" si="38"/>
        <v>0</v>
      </c>
      <c r="AG112">
        <f t="shared" si="39"/>
        <v>0</v>
      </c>
      <c r="AH112">
        <f t="shared" si="40"/>
        <v>0</v>
      </c>
      <c r="AI112">
        <f t="shared" si="41"/>
        <v>0</v>
      </c>
      <c r="AJ112">
        <f t="shared" si="42"/>
        <v>0</v>
      </c>
      <c r="AK112">
        <f t="shared" si="43"/>
        <v>0</v>
      </c>
    </row>
    <row r="113" spans="1:37" ht="15.95" customHeight="1" x14ac:dyDescent="0.25">
      <c r="A113" s="5" t="s">
        <v>234</v>
      </c>
      <c r="B113" s="5" t="s">
        <v>235</v>
      </c>
      <c r="C113" s="12" t="s">
        <v>83</v>
      </c>
      <c r="D113" s="7">
        <v>10.484999999999999</v>
      </c>
      <c r="E113" s="7"/>
      <c r="F113" s="7"/>
      <c r="G113" s="7"/>
      <c r="H113" s="7"/>
      <c r="I113" s="7"/>
      <c r="J113" s="7"/>
      <c r="K113" s="7"/>
      <c r="L113" s="7"/>
      <c r="M113" s="5" t="s">
        <v>136</v>
      </c>
      <c r="O113" t="str">
        <f>""</f>
        <v/>
      </c>
      <c r="P113" s="1" t="s">
        <v>95</v>
      </c>
      <c r="Q113">
        <v>1</v>
      </c>
      <c r="R113">
        <f t="shared" si="24"/>
        <v>0</v>
      </c>
      <c r="S113">
        <f t="shared" si="25"/>
        <v>0</v>
      </c>
      <c r="T113">
        <f t="shared" si="26"/>
        <v>0</v>
      </c>
      <c r="U113">
        <f t="shared" si="27"/>
        <v>0</v>
      </c>
      <c r="V113">
        <f t="shared" si="28"/>
        <v>0</v>
      </c>
      <c r="W113">
        <f t="shared" si="29"/>
        <v>0</v>
      </c>
      <c r="X113">
        <f t="shared" si="30"/>
        <v>0</v>
      </c>
      <c r="Y113">
        <f t="shared" si="31"/>
        <v>0</v>
      </c>
      <c r="Z113">
        <f t="shared" si="32"/>
        <v>0</v>
      </c>
      <c r="AA113">
        <f t="shared" si="33"/>
        <v>0</v>
      </c>
      <c r="AB113">
        <f t="shared" si="34"/>
        <v>0</v>
      </c>
      <c r="AC113">
        <f t="shared" si="35"/>
        <v>0</v>
      </c>
      <c r="AD113">
        <f t="shared" si="36"/>
        <v>0</v>
      </c>
      <c r="AE113">
        <f t="shared" si="37"/>
        <v>0</v>
      </c>
      <c r="AF113">
        <f t="shared" si="38"/>
        <v>0</v>
      </c>
      <c r="AG113">
        <f t="shared" si="39"/>
        <v>0</v>
      </c>
      <c r="AH113">
        <f t="shared" si="40"/>
        <v>0</v>
      </c>
      <c r="AI113">
        <f t="shared" si="41"/>
        <v>0</v>
      </c>
      <c r="AJ113">
        <f t="shared" si="42"/>
        <v>0</v>
      </c>
      <c r="AK113">
        <f t="shared" si="43"/>
        <v>0</v>
      </c>
    </row>
    <row r="114" spans="1:37" ht="15.95" customHeight="1" x14ac:dyDescent="0.25">
      <c r="A114" s="5" t="s">
        <v>236</v>
      </c>
      <c r="B114" s="5" t="s">
        <v>237</v>
      </c>
      <c r="C114" s="12" t="s">
        <v>83</v>
      </c>
      <c r="D114" s="7">
        <v>0.95399999999999996</v>
      </c>
      <c r="E114" s="7"/>
      <c r="F114" s="7"/>
      <c r="G114" s="7"/>
      <c r="H114" s="7"/>
      <c r="I114" s="7"/>
      <c r="J114" s="7"/>
      <c r="K114" s="7"/>
      <c r="L114" s="7"/>
      <c r="M114" s="5" t="s">
        <v>137</v>
      </c>
      <c r="O114" t="str">
        <f>""</f>
        <v/>
      </c>
      <c r="P114" s="1" t="s">
        <v>95</v>
      </c>
      <c r="Q114">
        <v>1</v>
      </c>
      <c r="R114">
        <f t="shared" si="24"/>
        <v>0</v>
      </c>
      <c r="S114">
        <f t="shared" si="25"/>
        <v>0</v>
      </c>
      <c r="T114">
        <f t="shared" si="26"/>
        <v>0</v>
      </c>
      <c r="U114">
        <f t="shared" si="27"/>
        <v>0</v>
      </c>
      <c r="V114">
        <f t="shared" si="28"/>
        <v>0</v>
      </c>
      <c r="W114">
        <f t="shared" si="29"/>
        <v>0</v>
      </c>
      <c r="X114">
        <f t="shared" si="30"/>
        <v>0</v>
      </c>
      <c r="Y114">
        <f t="shared" si="31"/>
        <v>0</v>
      </c>
      <c r="Z114">
        <f t="shared" si="32"/>
        <v>0</v>
      </c>
      <c r="AA114">
        <f t="shared" si="33"/>
        <v>0</v>
      </c>
      <c r="AB114">
        <f t="shared" si="34"/>
        <v>0</v>
      </c>
      <c r="AC114">
        <f t="shared" si="35"/>
        <v>0</v>
      </c>
      <c r="AD114">
        <f t="shared" si="36"/>
        <v>0</v>
      </c>
      <c r="AE114">
        <f t="shared" si="37"/>
        <v>0</v>
      </c>
      <c r="AF114">
        <f t="shared" si="38"/>
        <v>0</v>
      </c>
      <c r="AG114">
        <f t="shared" si="39"/>
        <v>0</v>
      </c>
      <c r="AH114">
        <f t="shared" si="40"/>
        <v>0</v>
      </c>
      <c r="AI114">
        <f t="shared" si="41"/>
        <v>0</v>
      </c>
      <c r="AJ114">
        <f t="shared" si="42"/>
        <v>0</v>
      </c>
      <c r="AK114">
        <f t="shared" si="43"/>
        <v>0</v>
      </c>
    </row>
    <row r="115" spans="1:37" ht="15.95" customHeight="1" x14ac:dyDescent="0.25">
      <c r="A115" s="5" t="s">
        <v>85</v>
      </c>
      <c r="B115" s="5" t="s">
        <v>103</v>
      </c>
      <c r="C115" s="12" t="s">
        <v>101</v>
      </c>
      <c r="D115" s="7">
        <v>11.4</v>
      </c>
      <c r="E115" s="7"/>
      <c r="F115" s="7"/>
      <c r="G115" s="7"/>
      <c r="H115" s="7"/>
      <c r="I115" s="7"/>
      <c r="J115" s="7"/>
      <c r="K115" s="7"/>
      <c r="L115" s="7"/>
      <c r="M115" s="5" t="s">
        <v>99</v>
      </c>
      <c r="O115" t="str">
        <f>""</f>
        <v/>
      </c>
      <c r="P115" s="1" t="s">
        <v>95</v>
      </c>
      <c r="Q115">
        <v>1</v>
      </c>
      <c r="R115">
        <f t="shared" si="24"/>
        <v>0</v>
      </c>
      <c r="S115">
        <f t="shared" si="25"/>
        <v>0</v>
      </c>
      <c r="T115">
        <f t="shared" si="26"/>
        <v>0</v>
      </c>
      <c r="U115">
        <f t="shared" si="27"/>
        <v>0</v>
      </c>
      <c r="V115">
        <f t="shared" si="28"/>
        <v>0</v>
      </c>
      <c r="W115">
        <f t="shared" si="29"/>
        <v>0</v>
      </c>
      <c r="X115">
        <f t="shared" si="30"/>
        <v>0</v>
      </c>
      <c r="Y115">
        <f t="shared" si="31"/>
        <v>0</v>
      </c>
      <c r="Z115">
        <f t="shared" si="32"/>
        <v>0</v>
      </c>
      <c r="AA115">
        <f t="shared" si="33"/>
        <v>0</v>
      </c>
      <c r="AB115">
        <f t="shared" si="34"/>
        <v>0</v>
      </c>
      <c r="AC115">
        <f t="shared" si="35"/>
        <v>0</v>
      </c>
      <c r="AD115">
        <f t="shared" si="36"/>
        <v>0</v>
      </c>
      <c r="AE115">
        <f t="shared" si="37"/>
        <v>0</v>
      </c>
      <c r="AF115">
        <f t="shared" si="38"/>
        <v>0</v>
      </c>
      <c r="AG115">
        <f t="shared" si="39"/>
        <v>0</v>
      </c>
      <c r="AH115">
        <f t="shared" si="40"/>
        <v>0</v>
      </c>
      <c r="AI115">
        <f t="shared" si="41"/>
        <v>0</v>
      </c>
      <c r="AJ115">
        <f t="shared" si="42"/>
        <v>0</v>
      </c>
      <c r="AK115">
        <f t="shared" si="43"/>
        <v>0</v>
      </c>
    </row>
    <row r="116" spans="1:37" ht="15.95" customHeight="1" x14ac:dyDescent="0.25">
      <c r="A116" s="5" t="s">
        <v>6</v>
      </c>
      <c r="B116" s="5" t="s">
        <v>7</v>
      </c>
      <c r="C116" s="12" t="s">
        <v>8</v>
      </c>
      <c r="D116" s="7">
        <v>240.2</v>
      </c>
      <c r="E116" s="7"/>
      <c r="F116" s="7"/>
      <c r="G116" s="7"/>
      <c r="H116" s="7"/>
      <c r="I116" s="7"/>
      <c r="J116" s="7"/>
      <c r="K116" s="7"/>
      <c r="L116" s="7"/>
      <c r="M116" s="5" t="s">
        <v>9</v>
      </c>
      <c r="O116" t="str">
        <f>"01"</f>
        <v>01</v>
      </c>
      <c r="P116" s="1" t="s">
        <v>95</v>
      </c>
      <c r="Q116">
        <v>1</v>
      </c>
      <c r="R116">
        <f t="shared" si="24"/>
        <v>0</v>
      </c>
      <c r="S116">
        <f t="shared" si="25"/>
        <v>0</v>
      </c>
      <c r="T116">
        <f t="shared" si="26"/>
        <v>0</v>
      </c>
      <c r="U116">
        <f t="shared" si="27"/>
        <v>0</v>
      </c>
      <c r="V116">
        <f t="shared" si="28"/>
        <v>0</v>
      </c>
      <c r="W116">
        <f t="shared" si="29"/>
        <v>0</v>
      </c>
      <c r="X116">
        <f t="shared" si="30"/>
        <v>0</v>
      </c>
      <c r="Y116">
        <f t="shared" si="31"/>
        <v>0</v>
      </c>
      <c r="Z116">
        <f t="shared" si="32"/>
        <v>0</v>
      </c>
      <c r="AA116">
        <f t="shared" si="33"/>
        <v>0</v>
      </c>
      <c r="AB116">
        <f t="shared" si="34"/>
        <v>0</v>
      </c>
      <c r="AC116">
        <f t="shared" si="35"/>
        <v>0</v>
      </c>
      <c r="AD116">
        <f t="shared" si="36"/>
        <v>0</v>
      </c>
      <c r="AE116">
        <f t="shared" si="37"/>
        <v>0</v>
      </c>
      <c r="AF116">
        <f t="shared" si="38"/>
        <v>0</v>
      </c>
      <c r="AG116">
        <f t="shared" si="39"/>
        <v>0</v>
      </c>
      <c r="AH116">
        <f t="shared" si="40"/>
        <v>0</v>
      </c>
      <c r="AI116">
        <f t="shared" si="41"/>
        <v>0</v>
      </c>
      <c r="AJ116">
        <f t="shared" si="42"/>
        <v>0</v>
      </c>
      <c r="AK116">
        <f t="shared" si="43"/>
        <v>0</v>
      </c>
    </row>
    <row r="117" spans="1:37" ht="15.95" customHeight="1" x14ac:dyDescent="0.25">
      <c r="A117" s="5" t="s">
        <v>354</v>
      </c>
      <c r="B117" s="5" t="s">
        <v>178</v>
      </c>
      <c r="C117" s="12" t="s">
        <v>43</v>
      </c>
      <c r="D117" s="7">
        <v>823.2</v>
      </c>
      <c r="E117" s="7"/>
      <c r="F117" s="7"/>
      <c r="G117" s="7"/>
      <c r="H117" s="7"/>
      <c r="I117" s="7"/>
      <c r="J117" s="7"/>
      <c r="K117" s="7"/>
      <c r="L117" s="7"/>
      <c r="M117" s="5" t="s">
        <v>138</v>
      </c>
      <c r="O117" t="str">
        <f>""</f>
        <v/>
      </c>
      <c r="P117" s="1" t="s">
        <v>95</v>
      </c>
      <c r="Q117">
        <v>1</v>
      </c>
      <c r="R117">
        <f t="shared" si="24"/>
        <v>0</v>
      </c>
      <c r="S117">
        <f t="shared" si="25"/>
        <v>0</v>
      </c>
      <c r="T117">
        <f t="shared" si="26"/>
        <v>0</v>
      </c>
      <c r="U117">
        <f t="shared" si="27"/>
        <v>0</v>
      </c>
      <c r="V117">
        <f t="shared" si="28"/>
        <v>0</v>
      </c>
      <c r="W117">
        <f t="shared" si="29"/>
        <v>0</v>
      </c>
      <c r="X117">
        <f t="shared" si="30"/>
        <v>0</v>
      </c>
      <c r="Y117">
        <f t="shared" si="31"/>
        <v>0</v>
      </c>
      <c r="Z117">
        <f t="shared" si="32"/>
        <v>0</v>
      </c>
      <c r="AA117">
        <f t="shared" si="33"/>
        <v>0</v>
      </c>
      <c r="AB117">
        <f t="shared" si="34"/>
        <v>0</v>
      </c>
      <c r="AC117">
        <f t="shared" si="35"/>
        <v>0</v>
      </c>
      <c r="AD117">
        <f t="shared" si="36"/>
        <v>0</v>
      </c>
      <c r="AE117">
        <f t="shared" si="37"/>
        <v>0</v>
      </c>
      <c r="AF117">
        <f t="shared" si="38"/>
        <v>0</v>
      </c>
      <c r="AG117">
        <f t="shared" si="39"/>
        <v>0</v>
      </c>
      <c r="AH117">
        <f t="shared" si="40"/>
        <v>0</v>
      </c>
      <c r="AI117">
        <f t="shared" si="41"/>
        <v>0</v>
      </c>
      <c r="AJ117">
        <f t="shared" si="42"/>
        <v>0</v>
      </c>
      <c r="AK117">
        <f t="shared" si="43"/>
        <v>0</v>
      </c>
    </row>
    <row r="118" spans="1:37" ht="15.95" customHeight="1" x14ac:dyDescent="0.25">
      <c r="A118" s="5" t="s">
        <v>177</v>
      </c>
      <c r="B118" s="5" t="s">
        <v>178</v>
      </c>
      <c r="C118" s="12" t="s">
        <v>43</v>
      </c>
      <c r="D118" s="7">
        <v>409.8</v>
      </c>
      <c r="E118" s="7"/>
      <c r="F118" s="7"/>
      <c r="G118" s="7"/>
      <c r="H118" s="7"/>
      <c r="I118" s="7"/>
      <c r="J118" s="7"/>
      <c r="K118" s="7"/>
      <c r="L118" s="7"/>
      <c r="M118" s="5" t="s">
        <v>139</v>
      </c>
      <c r="O118" t="str">
        <f>""</f>
        <v/>
      </c>
      <c r="P118" s="1" t="s">
        <v>95</v>
      </c>
      <c r="Q118">
        <v>1</v>
      </c>
      <c r="R118">
        <f t="shared" si="24"/>
        <v>0</v>
      </c>
      <c r="S118">
        <f t="shared" si="25"/>
        <v>0</v>
      </c>
      <c r="T118">
        <f t="shared" si="26"/>
        <v>0</v>
      </c>
      <c r="U118">
        <f t="shared" si="27"/>
        <v>0</v>
      </c>
      <c r="V118">
        <f t="shared" si="28"/>
        <v>0</v>
      </c>
      <c r="W118">
        <f t="shared" si="29"/>
        <v>0</v>
      </c>
      <c r="X118">
        <f t="shared" si="30"/>
        <v>0</v>
      </c>
      <c r="Y118">
        <f t="shared" si="31"/>
        <v>0</v>
      </c>
      <c r="Z118">
        <f t="shared" si="32"/>
        <v>0</v>
      </c>
      <c r="AA118">
        <f t="shared" si="33"/>
        <v>0</v>
      </c>
      <c r="AB118">
        <f t="shared" si="34"/>
        <v>0</v>
      </c>
      <c r="AC118">
        <f t="shared" si="35"/>
        <v>0</v>
      </c>
      <c r="AD118">
        <f t="shared" si="36"/>
        <v>0</v>
      </c>
      <c r="AE118">
        <f t="shared" si="37"/>
        <v>0</v>
      </c>
      <c r="AF118">
        <f t="shared" si="38"/>
        <v>0</v>
      </c>
      <c r="AG118">
        <f t="shared" si="39"/>
        <v>0</v>
      </c>
      <c r="AH118">
        <f t="shared" si="40"/>
        <v>0</v>
      </c>
      <c r="AI118">
        <f t="shared" si="41"/>
        <v>0</v>
      </c>
      <c r="AJ118">
        <f t="shared" si="42"/>
        <v>0</v>
      </c>
      <c r="AK118">
        <f t="shared" si="43"/>
        <v>0</v>
      </c>
    </row>
    <row r="119" spans="1:37" ht="15.95" customHeight="1" x14ac:dyDescent="0.25">
      <c r="A119" s="5" t="s">
        <v>179</v>
      </c>
      <c r="B119" s="5" t="s">
        <v>180</v>
      </c>
      <c r="C119" s="12" t="s">
        <v>43</v>
      </c>
      <c r="D119" s="7">
        <v>409.8</v>
      </c>
      <c r="E119" s="7"/>
      <c r="F119" s="7"/>
      <c r="G119" s="7"/>
      <c r="H119" s="7"/>
      <c r="I119" s="7"/>
      <c r="J119" s="7"/>
      <c r="K119" s="7"/>
      <c r="L119" s="7"/>
      <c r="M119" s="5" t="s">
        <v>140</v>
      </c>
      <c r="O119" t="str">
        <f>""</f>
        <v/>
      </c>
      <c r="P119" s="1" t="s">
        <v>95</v>
      </c>
      <c r="Q119">
        <v>1</v>
      </c>
      <c r="R119">
        <f t="shared" si="24"/>
        <v>0</v>
      </c>
      <c r="S119">
        <f t="shared" si="25"/>
        <v>0</v>
      </c>
      <c r="T119">
        <f t="shared" si="26"/>
        <v>0</v>
      </c>
      <c r="U119">
        <f t="shared" si="27"/>
        <v>0</v>
      </c>
      <c r="V119">
        <f t="shared" si="28"/>
        <v>0</v>
      </c>
      <c r="W119">
        <f t="shared" si="29"/>
        <v>0</v>
      </c>
      <c r="X119">
        <f t="shared" si="30"/>
        <v>0</v>
      </c>
      <c r="Y119">
        <f t="shared" si="31"/>
        <v>0</v>
      </c>
      <c r="Z119">
        <f t="shared" si="32"/>
        <v>0</v>
      </c>
      <c r="AA119">
        <f t="shared" si="33"/>
        <v>0</v>
      </c>
      <c r="AB119">
        <f t="shared" si="34"/>
        <v>0</v>
      </c>
      <c r="AC119">
        <f t="shared" si="35"/>
        <v>0</v>
      </c>
      <c r="AD119">
        <f t="shared" si="36"/>
        <v>0</v>
      </c>
      <c r="AE119">
        <f t="shared" si="37"/>
        <v>0</v>
      </c>
      <c r="AF119">
        <f t="shared" si="38"/>
        <v>0</v>
      </c>
      <c r="AG119">
        <f t="shared" si="39"/>
        <v>0</v>
      </c>
      <c r="AH119">
        <f t="shared" si="40"/>
        <v>0</v>
      </c>
      <c r="AI119">
        <f t="shared" si="41"/>
        <v>0</v>
      </c>
      <c r="AJ119">
        <f t="shared" si="42"/>
        <v>0</v>
      </c>
      <c r="AK119">
        <f t="shared" si="43"/>
        <v>0</v>
      </c>
    </row>
    <row r="120" spans="1:37" ht="15.95" customHeight="1" x14ac:dyDescent="0.25">
      <c r="A120" s="6"/>
      <c r="B120" s="6"/>
      <c r="C120" s="13"/>
      <c r="D120" s="7"/>
      <c r="E120" s="7"/>
      <c r="F120" s="7"/>
      <c r="G120" s="7"/>
      <c r="H120" s="7"/>
      <c r="I120" s="7"/>
      <c r="J120" s="7"/>
      <c r="K120" s="7"/>
      <c r="L120" s="7"/>
      <c r="M120" s="6"/>
    </row>
    <row r="121" spans="1:37" ht="15.95" customHeight="1" x14ac:dyDescent="0.25">
      <c r="A121" s="6"/>
      <c r="B121" s="6"/>
      <c r="C121" s="13"/>
      <c r="D121" s="7"/>
      <c r="E121" s="7"/>
      <c r="F121" s="7"/>
      <c r="G121" s="7"/>
      <c r="H121" s="7"/>
      <c r="I121" s="7"/>
      <c r="J121" s="7"/>
      <c r="K121" s="7"/>
      <c r="L121" s="7"/>
      <c r="M121" s="6"/>
    </row>
    <row r="122" spans="1:37" ht="15.95" customHeight="1" x14ac:dyDescent="0.25">
      <c r="A122" s="6"/>
      <c r="B122" s="6"/>
      <c r="C122" s="13"/>
      <c r="D122" s="7"/>
      <c r="E122" s="7"/>
      <c r="F122" s="7"/>
      <c r="G122" s="7"/>
      <c r="H122" s="7"/>
      <c r="I122" s="7"/>
      <c r="J122" s="7"/>
      <c r="K122" s="7"/>
      <c r="L122" s="7"/>
      <c r="M122" s="6"/>
    </row>
    <row r="123" spans="1:37" ht="15.95" customHeight="1" x14ac:dyDescent="0.25">
      <c r="A123" s="6"/>
      <c r="B123" s="6"/>
      <c r="C123" s="13"/>
      <c r="D123" s="7"/>
      <c r="E123" s="7"/>
      <c r="F123" s="7"/>
      <c r="G123" s="7"/>
      <c r="H123" s="7"/>
      <c r="I123" s="7"/>
      <c r="J123" s="7"/>
      <c r="K123" s="7"/>
      <c r="L123" s="7"/>
      <c r="M123" s="6"/>
    </row>
    <row r="124" spans="1:37" ht="15.95" customHeight="1" x14ac:dyDescent="0.25">
      <c r="A124" s="6"/>
      <c r="B124" s="6"/>
      <c r="C124" s="13"/>
      <c r="D124" s="7"/>
      <c r="E124" s="7"/>
      <c r="F124" s="7"/>
      <c r="G124" s="7"/>
      <c r="H124" s="7"/>
      <c r="I124" s="7"/>
      <c r="J124" s="7"/>
      <c r="K124" s="7"/>
      <c r="L124" s="7"/>
      <c r="M124" s="6"/>
    </row>
    <row r="125" spans="1:37" ht="15.95" customHeight="1" x14ac:dyDescent="0.25">
      <c r="A125" s="6"/>
      <c r="B125" s="6"/>
      <c r="C125" s="13"/>
      <c r="D125" s="7"/>
      <c r="E125" s="7"/>
      <c r="F125" s="7"/>
      <c r="G125" s="7"/>
      <c r="H125" s="7"/>
      <c r="I125" s="7"/>
      <c r="J125" s="7"/>
      <c r="K125" s="7"/>
      <c r="L125" s="7"/>
      <c r="M125" s="6"/>
    </row>
    <row r="126" spans="1:37" ht="15.95" customHeight="1" x14ac:dyDescent="0.25">
      <c r="A126" s="6"/>
      <c r="B126" s="6"/>
      <c r="C126" s="13"/>
      <c r="D126" s="7"/>
      <c r="E126" s="7"/>
      <c r="F126" s="7"/>
      <c r="G126" s="7"/>
      <c r="H126" s="7"/>
      <c r="I126" s="7"/>
      <c r="J126" s="7"/>
      <c r="K126" s="7"/>
      <c r="L126" s="7"/>
      <c r="M126" s="6"/>
    </row>
    <row r="127" spans="1:37" ht="15.95" customHeight="1" x14ac:dyDescent="0.25">
      <c r="A127" s="6"/>
      <c r="B127" s="6"/>
      <c r="C127" s="13"/>
      <c r="D127" s="7"/>
      <c r="E127" s="7"/>
      <c r="F127" s="7"/>
      <c r="G127" s="7"/>
      <c r="H127" s="7"/>
      <c r="I127" s="7"/>
      <c r="J127" s="7"/>
      <c r="K127" s="7"/>
      <c r="L127" s="7"/>
      <c r="M127" s="6"/>
    </row>
    <row r="128" spans="1:37" ht="15.95" customHeight="1" x14ac:dyDescent="0.25">
      <c r="A128" s="6"/>
      <c r="B128" s="6"/>
      <c r="C128" s="13"/>
      <c r="D128" s="7"/>
      <c r="E128" s="7"/>
      <c r="F128" s="7"/>
      <c r="G128" s="7"/>
      <c r="H128" s="7"/>
      <c r="I128" s="7"/>
      <c r="J128" s="7"/>
      <c r="K128" s="7"/>
      <c r="L128" s="7"/>
      <c r="M128" s="6"/>
    </row>
    <row r="129" spans="1:38" ht="15.95" customHeight="1" x14ac:dyDescent="0.25">
      <c r="A129" s="9" t="s">
        <v>96</v>
      </c>
      <c r="B129" s="8"/>
      <c r="C129" s="14"/>
      <c r="D129" s="10"/>
      <c r="E129" s="7"/>
      <c r="F129" s="10">
        <f>ROUNDDOWN(SUMIF(Q81:Q128, "1", F81:F128), 0)</f>
        <v>0</v>
      </c>
      <c r="G129" s="7"/>
      <c r="H129" s="10">
        <f>ROUNDDOWN(SUMIF(Q81:Q128, "1", H81:H128), 0)</f>
        <v>0</v>
      </c>
      <c r="I129" s="7"/>
      <c r="J129" s="10">
        <f>ROUNDDOWN(SUMIF(Q81:Q128, "1", J81:J128), 0)</f>
        <v>0</v>
      </c>
      <c r="K129" s="7"/>
      <c r="L129" s="10">
        <f>F129+H129+J129</f>
        <v>0</v>
      </c>
      <c r="M129" s="8"/>
      <c r="R129">
        <f t="shared" ref="R129:AL129" si="44">ROUNDDOWN(SUM(R81:R119), 0)</f>
        <v>0</v>
      </c>
      <c r="S129">
        <f t="shared" si="44"/>
        <v>0</v>
      </c>
      <c r="T129">
        <f t="shared" si="44"/>
        <v>0</v>
      </c>
      <c r="U129">
        <f t="shared" si="44"/>
        <v>0</v>
      </c>
      <c r="V129">
        <f t="shared" si="44"/>
        <v>0</v>
      </c>
      <c r="W129">
        <f t="shared" si="44"/>
        <v>0</v>
      </c>
      <c r="X129">
        <f t="shared" si="44"/>
        <v>0</v>
      </c>
      <c r="Y129">
        <f t="shared" si="44"/>
        <v>0</v>
      </c>
      <c r="Z129">
        <f t="shared" si="44"/>
        <v>0</v>
      </c>
      <c r="AA129">
        <f t="shared" si="44"/>
        <v>0</v>
      </c>
      <c r="AB129">
        <f t="shared" si="44"/>
        <v>0</v>
      </c>
      <c r="AC129">
        <f t="shared" si="44"/>
        <v>0</v>
      </c>
      <c r="AD129">
        <f t="shared" si="44"/>
        <v>0</v>
      </c>
      <c r="AE129">
        <f t="shared" si="44"/>
        <v>0</v>
      </c>
      <c r="AF129">
        <f t="shared" si="44"/>
        <v>0</v>
      </c>
      <c r="AG129">
        <f t="shared" si="44"/>
        <v>0</v>
      </c>
      <c r="AH129">
        <f t="shared" si="44"/>
        <v>0</v>
      </c>
      <c r="AI129">
        <f t="shared" si="44"/>
        <v>0</v>
      </c>
      <c r="AJ129">
        <f t="shared" si="44"/>
        <v>0</v>
      </c>
      <c r="AK129">
        <f t="shared" si="44"/>
        <v>0</v>
      </c>
      <c r="AL129">
        <f t="shared" si="44"/>
        <v>0</v>
      </c>
    </row>
    <row r="130" spans="1:38" ht="15.95" customHeight="1" x14ac:dyDescent="0.25">
      <c r="A130" s="19" t="s">
        <v>355</v>
      </c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</row>
    <row r="131" spans="1:38" ht="15.95" customHeight="1" x14ac:dyDescent="0.25">
      <c r="A131" s="5" t="s">
        <v>238</v>
      </c>
      <c r="B131" s="5" t="s">
        <v>383</v>
      </c>
      <c r="C131" s="12" t="s">
        <v>43</v>
      </c>
      <c r="D131" s="7">
        <v>20.7</v>
      </c>
      <c r="E131" s="7"/>
      <c r="F131" s="7"/>
      <c r="G131" s="7"/>
      <c r="H131" s="7"/>
      <c r="I131" s="7"/>
      <c r="J131" s="7"/>
      <c r="K131" s="7"/>
      <c r="L131" s="7"/>
      <c r="M131" s="5" t="s">
        <v>141</v>
      </c>
      <c r="O131" t="str">
        <f>""</f>
        <v/>
      </c>
      <c r="P131" s="1" t="s">
        <v>95</v>
      </c>
      <c r="Q131">
        <v>1</v>
      </c>
      <c r="R131">
        <f t="shared" ref="R131:R145" si="45">IF(P131="기계경비", J131, 0)</f>
        <v>0</v>
      </c>
      <c r="S131">
        <f t="shared" ref="S131:S145" si="46">IF(P131="운반비", J131, 0)</f>
        <v>0</v>
      </c>
      <c r="T131">
        <f t="shared" ref="T131:T145" si="47">IF(P131="작업부산물", F131, 0)</f>
        <v>0</v>
      </c>
      <c r="U131">
        <f t="shared" ref="U131:U145" si="48">IF(P131="관급", F131, 0)</f>
        <v>0</v>
      </c>
      <c r="V131">
        <f t="shared" ref="V131:V145" si="49">IF(P131="외주비", J131, 0)</f>
        <v>0</v>
      </c>
      <c r="W131">
        <f t="shared" ref="W131:W145" si="50">IF(P131="장비비", J131, 0)</f>
        <v>0</v>
      </c>
      <c r="X131">
        <f t="shared" ref="X131:X145" si="51">IF(P131="폐기물처리비", J131, 0)</f>
        <v>0</v>
      </c>
      <c r="Y131">
        <f t="shared" ref="Y131:Y145" si="52">IF(P131="가설비", J131, 0)</f>
        <v>0</v>
      </c>
      <c r="Z131">
        <f t="shared" ref="Z131:Z145" si="53">IF(P131="잡비제외분", F131, 0)</f>
        <v>0</v>
      </c>
      <c r="AA131">
        <f t="shared" ref="AA131:AA145" si="54">IF(P131="사급자재대", L131, 0)</f>
        <v>0</v>
      </c>
      <c r="AB131">
        <f t="shared" ref="AB131:AB145" si="55">IF(P131="관급자재대", L131, 0)</f>
        <v>0</v>
      </c>
      <c r="AC131">
        <f t="shared" ref="AC131:AC145" si="56">IF(P131="관급자 관급 자재대", L131, 0)</f>
        <v>0</v>
      </c>
      <c r="AD131">
        <f t="shared" ref="AD131:AD145" si="57">IF(P131="사용자항목2", L131, 0)</f>
        <v>0</v>
      </c>
      <c r="AE131">
        <f t="shared" ref="AE131:AE145" si="58">IF(P131="사용자항목3", L131, 0)</f>
        <v>0</v>
      </c>
      <c r="AF131">
        <f t="shared" ref="AF131:AF145" si="59">IF(P131="사용자항목4", L131, 0)</f>
        <v>0</v>
      </c>
      <c r="AG131">
        <f t="shared" ref="AG131:AG145" si="60">IF(P131="사용자항목5", L131, 0)</f>
        <v>0</v>
      </c>
      <c r="AH131">
        <f t="shared" ref="AH131:AH145" si="61">IF(P131="사용자항목6", L131, 0)</f>
        <v>0</v>
      </c>
      <c r="AI131">
        <f t="shared" ref="AI131:AI145" si="62">IF(P131="사용자항목7", L131, 0)</f>
        <v>0</v>
      </c>
      <c r="AJ131">
        <f t="shared" ref="AJ131:AJ145" si="63">IF(P131="사용자항목8", L131, 0)</f>
        <v>0</v>
      </c>
      <c r="AK131">
        <f t="shared" ref="AK131:AK145" si="64">IF(P131="사용자항목9", L131, 0)</f>
        <v>0</v>
      </c>
    </row>
    <row r="132" spans="1:38" ht="15.95" customHeight="1" x14ac:dyDescent="0.25">
      <c r="A132" s="5" t="s">
        <v>238</v>
      </c>
      <c r="B132" s="5" t="s">
        <v>384</v>
      </c>
      <c r="C132" s="12" t="s">
        <v>43</v>
      </c>
      <c r="D132" s="7">
        <v>188.2</v>
      </c>
      <c r="E132" s="7"/>
      <c r="F132" s="7"/>
      <c r="G132" s="7"/>
      <c r="H132" s="7"/>
      <c r="I132" s="7"/>
      <c r="J132" s="7"/>
      <c r="K132" s="7"/>
      <c r="L132" s="7"/>
      <c r="M132" s="5" t="s">
        <v>142</v>
      </c>
      <c r="O132" t="str">
        <f>""</f>
        <v/>
      </c>
      <c r="P132" s="1" t="s">
        <v>95</v>
      </c>
      <c r="Q132">
        <v>1</v>
      </c>
      <c r="R132">
        <f t="shared" si="45"/>
        <v>0</v>
      </c>
      <c r="S132">
        <f t="shared" si="46"/>
        <v>0</v>
      </c>
      <c r="T132">
        <f t="shared" si="47"/>
        <v>0</v>
      </c>
      <c r="U132">
        <f t="shared" si="48"/>
        <v>0</v>
      </c>
      <c r="V132">
        <f t="shared" si="49"/>
        <v>0</v>
      </c>
      <c r="W132">
        <f t="shared" si="50"/>
        <v>0</v>
      </c>
      <c r="X132">
        <f t="shared" si="51"/>
        <v>0</v>
      </c>
      <c r="Y132">
        <f t="shared" si="52"/>
        <v>0</v>
      </c>
      <c r="Z132">
        <f t="shared" si="53"/>
        <v>0</v>
      </c>
      <c r="AA132">
        <f t="shared" si="54"/>
        <v>0</v>
      </c>
      <c r="AB132">
        <f t="shared" si="55"/>
        <v>0</v>
      </c>
      <c r="AC132">
        <f t="shared" si="56"/>
        <v>0</v>
      </c>
      <c r="AD132">
        <f t="shared" si="57"/>
        <v>0</v>
      </c>
      <c r="AE132">
        <f t="shared" si="58"/>
        <v>0</v>
      </c>
      <c r="AF132">
        <f t="shared" si="59"/>
        <v>0</v>
      </c>
      <c r="AG132">
        <f t="shared" si="60"/>
        <v>0</v>
      </c>
      <c r="AH132">
        <f t="shared" si="61"/>
        <v>0</v>
      </c>
      <c r="AI132">
        <f t="shared" si="62"/>
        <v>0</v>
      </c>
      <c r="AJ132">
        <f t="shared" si="63"/>
        <v>0</v>
      </c>
      <c r="AK132">
        <f t="shared" si="64"/>
        <v>0</v>
      </c>
    </row>
    <row r="133" spans="1:38" ht="15.95" customHeight="1" x14ac:dyDescent="0.25">
      <c r="A133" s="5" t="s">
        <v>238</v>
      </c>
      <c r="B133" s="5" t="s">
        <v>385</v>
      </c>
      <c r="C133" s="12" t="s">
        <v>43</v>
      </c>
      <c r="D133" s="7">
        <v>690.9</v>
      </c>
      <c r="E133" s="7"/>
      <c r="F133" s="7"/>
      <c r="G133" s="7"/>
      <c r="H133" s="7"/>
      <c r="I133" s="7"/>
      <c r="J133" s="7"/>
      <c r="K133" s="7"/>
      <c r="L133" s="7"/>
      <c r="M133" s="5" t="s">
        <v>143</v>
      </c>
      <c r="O133" t="str">
        <f>""</f>
        <v/>
      </c>
      <c r="P133" s="1" t="s">
        <v>95</v>
      </c>
      <c r="Q133">
        <v>1</v>
      </c>
      <c r="R133">
        <f t="shared" si="45"/>
        <v>0</v>
      </c>
      <c r="S133">
        <f t="shared" si="46"/>
        <v>0</v>
      </c>
      <c r="T133">
        <f t="shared" si="47"/>
        <v>0</v>
      </c>
      <c r="U133">
        <f t="shared" si="48"/>
        <v>0</v>
      </c>
      <c r="V133">
        <f t="shared" si="49"/>
        <v>0</v>
      </c>
      <c r="W133">
        <f t="shared" si="50"/>
        <v>0</v>
      </c>
      <c r="X133">
        <f t="shared" si="51"/>
        <v>0</v>
      </c>
      <c r="Y133">
        <f t="shared" si="52"/>
        <v>0</v>
      </c>
      <c r="Z133">
        <f t="shared" si="53"/>
        <v>0</v>
      </c>
      <c r="AA133">
        <f t="shared" si="54"/>
        <v>0</v>
      </c>
      <c r="AB133">
        <f t="shared" si="55"/>
        <v>0</v>
      </c>
      <c r="AC133">
        <f t="shared" si="56"/>
        <v>0</v>
      </c>
      <c r="AD133">
        <f t="shared" si="57"/>
        <v>0</v>
      </c>
      <c r="AE133">
        <f t="shared" si="58"/>
        <v>0</v>
      </c>
      <c r="AF133">
        <f t="shared" si="59"/>
        <v>0</v>
      </c>
      <c r="AG133">
        <f t="shared" si="60"/>
        <v>0</v>
      </c>
      <c r="AH133">
        <f t="shared" si="61"/>
        <v>0</v>
      </c>
      <c r="AI133">
        <f t="shared" si="62"/>
        <v>0</v>
      </c>
      <c r="AJ133">
        <f t="shared" si="63"/>
        <v>0</v>
      </c>
      <c r="AK133">
        <f t="shared" si="64"/>
        <v>0</v>
      </c>
    </row>
    <row r="134" spans="1:38" ht="15.95" customHeight="1" x14ac:dyDescent="0.25">
      <c r="A134" s="5" t="s">
        <v>238</v>
      </c>
      <c r="B134" s="5" t="s">
        <v>386</v>
      </c>
      <c r="C134" s="12" t="s">
        <v>43</v>
      </c>
      <c r="D134" s="7">
        <v>29</v>
      </c>
      <c r="E134" s="7"/>
      <c r="F134" s="7"/>
      <c r="G134" s="7"/>
      <c r="H134" s="7"/>
      <c r="I134" s="7"/>
      <c r="J134" s="7"/>
      <c r="K134" s="7"/>
      <c r="L134" s="7"/>
      <c r="M134" s="5" t="s">
        <v>144</v>
      </c>
      <c r="O134" t="str">
        <f>""</f>
        <v/>
      </c>
      <c r="P134" s="1" t="s">
        <v>95</v>
      </c>
      <c r="Q134">
        <v>1</v>
      </c>
      <c r="R134">
        <f t="shared" si="45"/>
        <v>0</v>
      </c>
      <c r="S134">
        <f t="shared" si="46"/>
        <v>0</v>
      </c>
      <c r="T134">
        <f t="shared" si="47"/>
        <v>0</v>
      </c>
      <c r="U134">
        <f t="shared" si="48"/>
        <v>0</v>
      </c>
      <c r="V134">
        <f t="shared" si="49"/>
        <v>0</v>
      </c>
      <c r="W134">
        <f t="shared" si="50"/>
        <v>0</v>
      </c>
      <c r="X134">
        <f t="shared" si="51"/>
        <v>0</v>
      </c>
      <c r="Y134">
        <f t="shared" si="52"/>
        <v>0</v>
      </c>
      <c r="Z134">
        <f t="shared" si="53"/>
        <v>0</v>
      </c>
      <c r="AA134">
        <f t="shared" si="54"/>
        <v>0</v>
      </c>
      <c r="AB134">
        <f t="shared" si="55"/>
        <v>0</v>
      </c>
      <c r="AC134">
        <f t="shared" si="56"/>
        <v>0</v>
      </c>
      <c r="AD134">
        <f t="shared" si="57"/>
        <v>0</v>
      </c>
      <c r="AE134">
        <f t="shared" si="58"/>
        <v>0</v>
      </c>
      <c r="AF134">
        <f t="shared" si="59"/>
        <v>0</v>
      </c>
      <c r="AG134">
        <f t="shared" si="60"/>
        <v>0</v>
      </c>
      <c r="AH134">
        <f t="shared" si="61"/>
        <v>0</v>
      </c>
      <c r="AI134">
        <f t="shared" si="62"/>
        <v>0</v>
      </c>
      <c r="AJ134">
        <f t="shared" si="63"/>
        <v>0</v>
      </c>
      <c r="AK134">
        <f t="shared" si="64"/>
        <v>0</v>
      </c>
    </row>
    <row r="135" spans="1:38" ht="15.95" customHeight="1" x14ac:dyDescent="0.25">
      <c r="A135" s="5" t="s">
        <v>239</v>
      </c>
      <c r="B135" s="5" t="s">
        <v>240</v>
      </c>
      <c r="C135" s="12" t="s">
        <v>54</v>
      </c>
      <c r="D135" s="7">
        <v>88.6</v>
      </c>
      <c r="E135" s="7"/>
      <c r="F135" s="7"/>
      <c r="G135" s="7"/>
      <c r="H135" s="7"/>
      <c r="I135" s="7"/>
      <c r="J135" s="7"/>
      <c r="K135" s="7"/>
      <c r="L135" s="7"/>
      <c r="M135" s="5" t="s">
        <v>146</v>
      </c>
      <c r="O135" t="str">
        <f>""</f>
        <v/>
      </c>
      <c r="P135" s="1" t="s">
        <v>95</v>
      </c>
      <c r="Q135">
        <v>1</v>
      </c>
      <c r="R135">
        <f t="shared" si="45"/>
        <v>0</v>
      </c>
      <c r="S135">
        <f t="shared" si="46"/>
        <v>0</v>
      </c>
      <c r="T135">
        <f t="shared" si="47"/>
        <v>0</v>
      </c>
      <c r="U135">
        <f t="shared" si="48"/>
        <v>0</v>
      </c>
      <c r="V135">
        <f t="shared" si="49"/>
        <v>0</v>
      </c>
      <c r="W135">
        <f t="shared" si="50"/>
        <v>0</v>
      </c>
      <c r="X135">
        <f t="shared" si="51"/>
        <v>0</v>
      </c>
      <c r="Y135">
        <f t="shared" si="52"/>
        <v>0</v>
      </c>
      <c r="Z135">
        <f t="shared" si="53"/>
        <v>0</v>
      </c>
      <c r="AA135">
        <f t="shared" si="54"/>
        <v>0</v>
      </c>
      <c r="AB135">
        <f t="shared" si="55"/>
        <v>0</v>
      </c>
      <c r="AC135">
        <f t="shared" si="56"/>
        <v>0</v>
      </c>
      <c r="AD135">
        <f t="shared" si="57"/>
        <v>0</v>
      </c>
      <c r="AE135">
        <f t="shared" si="58"/>
        <v>0</v>
      </c>
      <c r="AF135">
        <f t="shared" si="59"/>
        <v>0</v>
      </c>
      <c r="AG135">
        <f t="shared" si="60"/>
        <v>0</v>
      </c>
      <c r="AH135">
        <f t="shared" si="61"/>
        <v>0</v>
      </c>
      <c r="AI135">
        <f t="shared" si="62"/>
        <v>0</v>
      </c>
      <c r="AJ135">
        <f t="shared" si="63"/>
        <v>0</v>
      </c>
      <c r="AK135">
        <f t="shared" si="64"/>
        <v>0</v>
      </c>
    </row>
    <row r="136" spans="1:38" ht="15.95" customHeight="1" x14ac:dyDescent="0.25">
      <c r="A136" s="5" t="s">
        <v>239</v>
      </c>
      <c r="B136" s="5" t="s">
        <v>241</v>
      </c>
      <c r="C136" s="12" t="s">
        <v>54</v>
      </c>
      <c r="D136" s="7">
        <v>9.6999999999999993</v>
      </c>
      <c r="E136" s="7"/>
      <c r="F136" s="7"/>
      <c r="G136" s="7"/>
      <c r="H136" s="7"/>
      <c r="I136" s="7"/>
      <c r="J136" s="7"/>
      <c r="K136" s="7"/>
      <c r="L136" s="7"/>
      <c r="M136" s="5" t="s">
        <v>147</v>
      </c>
      <c r="O136" t="str">
        <f>""</f>
        <v/>
      </c>
      <c r="P136" s="1" t="s">
        <v>95</v>
      </c>
      <c r="Q136">
        <v>1</v>
      </c>
      <c r="R136">
        <f t="shared" si="45"/>
        <v>0</v>
      </c>
      <c r="S136">
        <f t="shared" si="46"/>
        <v>0</v>
      </c>
      <c r="T136">
        <f t="shared" si="47"/>
        <v>0</v>
      </c>
      <c r="U136">
        <f t="shared" si="48"/>
        <v>0</v>
      </c>
      <c r="V136">
        <f t="shared" si="49"/>
        <v>0</v>
      </c>
      <c r="W136">
        <f t="shared" si="50"/>
        <v>0</v>
      </c>
      <c r="X136">
        <f t="shared" si="51"/>
        <v>0</v>
      </c>
      <c r="Y136">
        <f t="shared" si="52"/>
        <v>0</v>
      </c>
      <c r="Z136">
        <f t="shared" si="53"/>
        <v>0</v>
      </c>
      <c r="AA136">
        <f t="shared" si="54"/>
        <v>0</v>
      </c>
      <c r="AB136">
        <f t="shared" si="55"/>
        <v>0</v>
      </c>
      <c r="AC136">
        <f t="shared" si="56"/>
        <v>0</v>
      </c>
      <c r="AD136">
        <f t="shared" si="57"/>
        <v>0</v>
      </c>
      <c r="AE136">
        <f t="shared" si="58"/>
        <v>0</v>
      </c>
      <c r="AF136">
        <f t="shared" si="59"/>
        <v>0</v>
      </c>
      <c r="AG136">
        <f t="shared" si="60"/>
        <v>0</v>
      </c>
      <c r="AH136">
        <f t="shared" si="61"/>
        <v>0</v>
      </c>
      <c r="AI136">
        <f t="shared" si="62"/>
        <v>0</v>
      </c>
      <c r="AJ136">
        <f t="shared" si="63"/>
        <v>0</v>
      </c>
      <c r="AK136">
        <f t="shared" si="64"/>
        <v>0</v>
      </c>
    </row>
    <row r="137" spans="1:38" ht="15.95" customHeight="1" x14ac:dyDescent="0.25">
      <c r="A137" s="5" t="s">
        <v>145</v>
      </c>
      <c r="B137" s="5" t="s">
        <v>242</v>
      </c>
      <c r="C137" s="12" t="s">
        <v>54</v>
      </c>
      <c r="D137" s="7">
        <v>4.5999999999999996</v>
      </c>
      <c r="E137" s="7"/>
      <c r="F137" s="7"/>
      <c r="G137" s="7"/>
      <c r="H137" s="7"/>
      <c r="I137" s="7"/>
      <c r="J137" s="7"/>
      <c r="K137" s="7"/>
      <c r="L137" s="7"/>
      <c r="M137" s="5" t="s">
        <v>148</v>
      </c>
      <c r="O137" t="str">
        <f>""</f>
        <v/>
      </c>
      <c r="P137" s="1" t="s">
        <v>95</v>
      </c>
      <c r="Q137">
        <v>1</v>
      </c>
      <c r="R137">
        <f t="shared" si="45"/>
        <v>0</v>
      </c>
      <c r="S137">
        <f t="shared" si="46"/>
        <v>0</v>
      </c>
      <c r="T137">
        <f t="shared" si="47"/>
        <v>0</v>
      </c>
      <c r="U137">
        <f t="shared" si="48"/>
        <v>0</v>
      </c>
      <c r="V137">
        <f t="shared" si="49"/>
        <v>0</v>
      </c>
      <c r="W137">
        <f t="shared" si="50"/>
        <v>0</v>
      </c>
      <c r="X137">
        <f t="shared" si="51"/>
        <v>0</v>
      </c>
      <c r="Y137">
        <f t="shared" si="52"/>
        <v>0</v>
      </c>
      <c r="Z137">
        <f t="shared" si="53"/>
        <v>0</v>
      </c>
      <c r="AA137">
        <f t="shared" si="54"/>
        <v>0</v>
      </c>
      <c r="AB137">
        <f t="shared" si="55"/>
        <v>0</v>
      </c>
      <c r="AC137">
        <f t="shared" si="56"/>
        <v>0</v>
      </c>
      <c r="AD137">
        <f t="shared" si="57"/>
        <v>0</v>
      </c>
      <c r="AE137">
        <f t="shared" si="58"/>
        <v>0</v>
      </c>
      <c r="AF137">
        <f t="shared" si="59"/>
        <v>0</v>
      </c>
      <c r="AG137">
        <f t="shared" si="60"/>
        <v>0</v>
      </c>
      <c r="AH137">
        <f t="shared" si="61"/>
        <v>0</v>
      </c>
      <c r="AI137">
        <f t="shared" si="62"/>
        <v>0</v>
      </c>
      <c r="AJ137">
        <f t="shared" si="63"/>
        <v>0</v>
      </c>
      <c r="AK137">
        <f t="shared" si="64"/>
        <v>0</v>
      </c>
    </row>
    <row r="138" spans="1:38" ht="15.95" customHeight="1" x14ac:dyDescent="0.25">
      <c r="A138" s="5" t="s">
        <v>145</v>
      </c>
      <c r="B138" s="5" t="s">
        <v>387</v>
      </c>
      <c r="C138" s="12" t="s">
        <v>54</v>
      </c>
      <c r="D138" s="7">
        <v>10.199999999999999</v>
      </c>
      <c r="E138" s="7"/>
      <c r="F138" s="7"/>
      <c r="G138" s="7"/>
      <c r="H138" s="7"/>
      <c r="I138" s="7"/>
      <c r="J138" s="7"/>
      <c r="K138" s="7"/>
      <c r="L138" s="7"/>
      <c r="M138" s="5" t="s">
        <v>149</v>
      </c>
      <c r="O138" t="str">
        <f>""</f>
        <v/>
      </c>
      <c r="P138" s="1" t="s">
        <v>95</v>
      </c>
      <c r="Q138">
        <v>1</v>
      </c>
      <c r="R138">
        <f t="shared" si="45"/>
        <v>0</v>
      </c>
      <c r="S138">
        <f t="shared" si="46"/>
        <v>0</v>
      </c>
      <c r="T138">
        <f t="shared" si="47"/>
        <v>0</v>
      </c>
      <c r="U138">
        <f t="shared" si="48"/>
        <v>0</v>
      </c>
      <c r="V138">
        <f t="shared" si="49"/>
        <v>0</v>
      </c>
      <c r="W138">
        <f t="shared" si="50"/>
        <v>0</v>
      </c>
      <c r="X138">
        <f t="shared" si="51"/>
        <v>0</v>
      </c>
      <c r="Y138">
        <f t="shared" si="52"/>
        <v>0</v>
      </c>
      <c r="Z138">
        <f t="shared" si="53"/>
        <v>0</v>
      </c>
      <c r="AA138">
        <f t="shared" si="54"/>
        <v>0</v>
      </c>
      <c r="AB138">
        <f t="shared" si="55"/>
        <v>0</v>
      </c>
      <c r="AC138">
        <f t="shared" si="56"/>
        <v>0</v>
      </c>
      <c r="AD138">
        <f t="shared" si="57"/>
        <v>0</v>
      </c>
      <c r="AE138">
        <f t="shared" si="58"/>
        <v>0</v>
      </c>
      <c r="AF138">
        <f t="shared" si="59"/>
        <v>0</v>
      </c>
      <c r="AG138">
        <f t="shared" si="60"/>
        <v>0</v>
      </c>
      <c r="AH138">
        <f t="shared" si="61"/>
        <v>0</v>
      </c>
      <c r="AI138">
        <f t="shared" si="62"/>
        <v>0</v>
      </c>
      <c r="AJ138">
        <f t="shared" si="63"/>
        <v>0</v>
      </c>
      <c r="AK138">
        <f t="shared" si="64"/>
        <v>0</v>
      </c>
    </row>
    <row r="139" spans="1:38" ht="15.95" customHeight="1" x14ac:dyDescent="0.25">
      <c r="A139" s="5" t="s">
        <v>145</v>
      </c>
      <c r="B139" s="5" t="s">
        <v>388</v>
      </c>
      <c r="C139" s="12" t="s">
        <v>54</v>
      </c>
      <c r="D139" s="7">
        <v>36.9</v>
      </c>
      <c r="E139" s="7"/>
      <c r="F139" s="7"/>
      <c r="G139" s="7"/>
      <c r="H139" s="7"/>
      <c r="I139" s="7"/>
      <c r="J139" s="7"/>
      <c r="K139" s="7"/>
      <c r="L139" s="7"/>
      <c r="M139" s="5" t="s">
        <v>150</v>
      </c>
      <c r="O139" t="str">
        <f>""</f>
        <v/>
      </c>
      <c r="P139" s="1" t="s">
        <v>95</v>
      </c>
      <c r="Q139">
        <v>1</v>
      </c>
      <c r="R139">
        <f t="shared" si="45"/>
        <v>0</v>
      </c>
      <c r="S139">
        <f t="shared" si="46"/>
        <v>0</v>
      </c>
      <c r="T139">
        <f t="shared" si="47"/>
        <v>0</v>
      </c>
      <c r="U139">
        <f t="shared" si="48"/>
        <v>0</v>
      </c>
      <c r="V139">
        <f t="shared" si="49"/>
        <v>0</v>
      </c>
      <c r="W139">
        <f t="shared" si="50"/>
        <v>0</v>
      </c>
      <c r="X139">
        <f t="shared" si="51"/>
        <v>0</v>
      </c>
      <c r="Y139">
        <f t="shared" si="52"/>
        <v>0</v>
      </c>
      <c r="Z139">
        <f t="shared" si="53"/>
        <v>0</v>
      </c>
      <c r="AA139">
        <f t="shared" si="54"/>
        <v>0</v>
      </c>
      <c r="AB139">
        <f t="shared" si="55"/>
        <v>0</v>
      </c>
      <c r="AC139">
        <f t="shared" si="56"/>
        <v>0</v>
      </c>
      <c r="AD139">
        <f t="shared" si="57"/>
        <v>0</v>
      </c>
      <c r="AE139">
        <f t="shared" si="58"/>
        <v>0</v>
      </c>
      <c r="AF139">
        <f t="shared" si="59"/>
        <v>0</v>
      </c>
      <c r="AG139">
        <f t="shared" si="60"/>
        <v>0</v>
      </c>
      <c r="AH139">
        <f t="shared" si="61"/>
        <v>0</v>
      </c>
      <c r="AI139">
        <f t="shared" si="62"/>
        <v>0</v>
      </c>
      <c r="AJ139">
        <f t="shared" si="63"/>
        <v>0</v>
      </c>
      <c r="AK139">
        <f t="shared" si="64"/>
        <v>0</v>
      </c>
    </row>
    <row r="140" spans="1:38" ht="15.95" customHeight="1" x14ac:dyDescent="0.25">
      <c r="A140" s="5" t="s">
        <v>145</v>
      </c>
      <c r="B140" s="5" t="s">
        <v>244</v>
      </c>
      <c r="C140" s="12" t="s">
        <v>54</v>
      </c>
      <c r="D140" s="7">
        <v>41.5</v>
      </c>
      <c r="E140" s="7"/>
      <c r="F140" s="7"/>
      <c r="G140" s="7"/>
      <c r="H140" s="7"/>
      <c r="I140" s="7"/>
      <c r="J140" s="7"/>
      <c r="K140" s="7"/>
      <c r="L140" s="7"/>
      <c r="M140" s="5" t="s">
        <v>151</v>
      </c>
      <c r="O140" t="str">
        <f>""</f>
        <v/>
      </c>
      <c r="P140" s="1" t="s">
        <v>95</v>
      </c>
      <c r="Q140">
        <v>1</v>
      </c>
      <c r="R140">
        <f t="shared" si="45"/>
        <v>0</v>
      </c>
      <c r="S140">
        <f t="shared" si="46"/>
        <v>0</v>
      </c>
      <c r="T140">
        <f t="shared" si="47"/>
        <v>0</v>
      </c>
      <c r="U140">
        <f t="shared" si="48"/>
        <v>0</v>
      </c>
      <c r="V140">
        <f t="shared" si="49"/>
        <v>0</v>
      </c>
      <c r="W140">
        <f t="shared" si="50"/>
        <v>0</v>
      </c>
      <c r="X140">
        <f t="shared" si="51"/>
        <v>0</v>
      </c>
      <c r="Y140">
        <f t="shared" si="52"/>
        <v>0</v>
      </c>
      <c r="Z140">
        <f t="shared" si="53"/>
        <v>0</v>
      </c>
      <c r="AA140">
        <f t="shared" si="54"/>
        <v>0</v>
      </c>
      <c r="AB140">
        <f t="shared" si="55"/>
        <v>0</v>
      </c>
      <c r="AC140">
        <f t="shared" si="56"/>
        <v>0</v>
      </c>
      <c r="AD140">
        <f t="shared" si="57"/>
        <v>0</v>
      </c>
      <c r="AE140">
        <f t="shared" si="58"/>
        <v>0</v>
      </c>
      <c r="AF140">
        <f t="shared" si="59"/>
        <v>0</v>
      </c>
      <c r="AG140">
        <f t="shared" si="60"/>
        <v>0</v>
      </c>
      <c r="AH140">
        <f t="shared" si="61"/>
        <v>0</v>
      </c>
      <c r="AI140">
        <f t="shared" si="62"/>
        <v>0</v>
      </c>
      <c r="AJ140">
        <f t="shared" si="63"/>
        <v>0</v>
      </c>
      <c r="AK140">
        <f t="shared" si="64"/>
        <v>0</v>
      </c>
    </row>
    <row r="141" spans="1:38" ht="15.95" customHeight="1" x14ac:dyDescent="0.25">
      <c r="A141" s="5" t="s">
        <v>145</v>
      </c>
      <c r="B141" s="5" t="s">
        <v>245</v>
      </c>
      <c r="C141" s="12" t="s">
        <v>54</v>
      </c>
      <c r="D141" s="7">
        <v>6</v>
      </c>
      <c r="E141" s="7"/>
      <c r="F141" s="7"/>
      <c r="G141" s="7"/>
      <c r="H141" s="7"/>
      <c r="I141" s="7"/>
      <c r="J141" s="7"/>
      <c r="K141" s="7"/>
      <c r="L141" s="7"/>
      <c r="M141" s="5" t="s">
        <v>152</v>
      </c>
      <c r="O141" t="str">
        <f>""</f>
        <v/>
      </c>
      <c r="P141" s="1" t="s">
        <v>95</v>
      </c>
      <c r="Q141">
        <v>1</v>
      </c>
      <c r="R141">
        <f t="shared" si="45"/>
        <v>0</v>
      </c>
      <c r="S141">
        <f t="shared" si="46"/>
        <v>0</v>
      </c>
      <c r="T141">
        <f t="shared" si="47"/>
        <v>0</v>
      </c>
      <c r="U141">
        <f t="shared" si="48"/>
        <v>0</v>
      </c>
      <c r="V141">
        <f t="shared" si="49"/>
        <v>0</v>
      </c>
      <c r="W141">
        <f t="shared" si="50"/>
        <v>0</v>
      </c>
      <c r="X141">
        <f t="shared" si="51"/>
        <v>0</v>
      </c>
      <c r="Y141">
        <f t="shared" si="52"/>
        <v>0</v>
      </c>
      <c r="Z141">
        <f t="shared" si="53"/>
        <v>0</v>
      </c>
      <c r="AA141">
        <f t="shared" si="54"/>
        <v>0</v>
      </c>
      <c r="AB141">
        <f t="shared" si="55"/>
        <v>0</v>
      </c>
      <c r="AC141">
        <f t="shared" si="56"/>
        <v>0</v>
      </c>
      <c r="AD141">
        <f t="shared" si="57"/>
        <v>0</v>
      </c>
      <c r="AE141">
        <f t="shared" si="58"/>
        <v>0</v>
      </c>
      <c r="AF141">
        <f t="shared" si="59"/>
        <v>0</v>
      </c>
      <c r="AG141">
        <f t="shared" si="60"/>
        <v>0</v>
      </c>
      <c r="AH141">
        <f t="shared" si="61"/>
        <v>0</v>
      </c>
      <c r="AI141">
        <f t="shared" si="62"/>
        <v>0</v>
      </c>
      <c r="AJ141">
        <f t="shared" si="63"/>
        <v>0</v>
      </c>
      <c r="AK141">
        <f t="shared" si="64"/>
        <v>0</v>
      </c>
    </row>
    <row r="142" spans="1:38" ht="15.95" customHeight="1" x14ac:dyDescent="0.25">
      <c r="A142" s="5" t="s">
        <v>145</v>
      </c>
      <c r="B142" s="5" t="s">
        <v>246</v>
      </c>
      <c r="C142" s="12" t="s">
        <v>54</v>
      </c>
      <c r="D142" s="7">
        <v>31.8</v>
      </c>
      <c r="E142" s="7"/>
      <c r="F142" s="7"/>
      <c r="G142" s="7"/>
      <c r="H142" s="7"/>
      <c r="I142" s="7"/>
      <c r="J142" s="7"/>
      <c r="K142" s="7"/>
      <c r="L142" s="7"/>
      <c r="M142" s="5" t="s">
        <v>153</v>
      </c>
      <c r="O142" t="str">
        <f>""</f>
        <v/>
      </c>
      <c r="P142" s="1" t="s">
        <v>95</v>
      </c>
      <c r="Q142">
        <v>1</v>
      </c>
      <c r="R142">
        <f t="shared" si="45"/>
        <v>0</v>
      </c>
      <c r="S142">
        <f t="shared" si="46"/>
        <v>0</v>
      </c>
      <c r="T142">
        <f t="shared" si="47"/>
        <v>0</v>
      </c>
      <c r="U142">
        <f t="shared" si="48"/>
        <v>0</v>
      </c>
      <c r="V142">
        <f t="shared" si="49"/>
        <v>0</v>
      </c>
      <c r="W142">
        <f t="shared" si="50"/>
        <v>0</v>
      </c>
      <c r="X142">
        <f t="shared" si="51"/>
        <v>0</v>
      </c>
      <c r="Y142">
        <f t="shared" si="52"/>
        <v>0</v>
      </c>
      <c r="Z142">
        <f t="shared" si="53"/>
        <v>0</v>
      </c>
      <c r="AA142">
        <f t="shared" si="54"/>
        <v>0</v>
      </c>
      <c r="AB142">
        <f t="shared" si="55"/>
        <v>0</v>
      </c>
      <c r="AC142">
        <f t="shared" si="56"/>
        <v>0</v>
      </c>
      <c r="AD142">
        <f t="shared" si="57"/>
        <v>0</v>
      </c>
      <c r="AE142">
        <f t="shared" si="58"/>
        <v>0</v>
      </c>
      <c r="AF142">
        <f t="shared" si="59"/>
        <v>0</v>
      </c>
      <c r="AG142">
        <f t="shared" si="60"/>
        <v>0</v>
      </c>
      <c r="AH142">
        <f t="shared" si="61"/>
        <v>0</v>
      </c>
      <c r="AI142">
        <f t="shared" si="62"/>
        <v>0</v>
      </c>
      <c r="AJ142">
        <f t="shared" si="63"/>
        <v>0</v>
      </c>
      <c r="AK142">
        <f t="shared" si="64"/>
        <v>0</v>
      </c>
    </row>
    <row r="143" spans="1:38" ht="15.95" customHeight="1" x14ac:dyDescent="0.25">
      <c r="A143" s="5" t="s">
        <v>145</v>
      </c>
      <c r="B143" s="5" t="s">
        <v>243</v>
      </c>
      <c r="C143" s="12" t="s">
        <v>54</v>
      </c>
      <c r="D143" s="7">
        <v>14.8</v>
      </c>
      <c r="E143" s="7"/>
      <c r="F143" s="7"/>
      <c r="G143" s="7"/>
      <c r="H143" s="7"/>
      <c r="I143" s="7"/>
      <c r="J143" s="7"/>
      <c r="K143" s="7"/>
      <c r="L143" s="7"/>
      <c r="M143" s="5" t="s">
        <v>154</v>
      </c>
      <c r="O143" t="str">
        <f>""</f>
        <v/>
      </c>
      <c r="P143" s="1" t="s">
        <v>95</v>
      </c>
      <c r="Q143">
        <v>1</v>
      </c>
      <c r="R143">
        <f t="shared" si="45"/>
        <v>0</v>
      </c>
      <c r="S143">
        <f t="shared" si="46"/>
        <v>0</v>
      </c>
      <c r="T143">
        <f t="shared" si="47"/>
        <v>0</v>
      </c>
      <c r="U143">
        <f t="shared" si="48"/>
        <v>0</v>
      </c>
      <c r="V143">
        <f t="shared" si="49"/>
        <v>0</v>
      </c>
      <c r="W143">
        <f t="shared" si="50"/>
        <v>0</v>
      </c>
      <c r="X143">
        <f t="shared" si="51"/>
        <v>0</v>
      </c>
      <c r="Y143">
        <f t="shared" si="52"/>
        <v>0</v>
      </c>
      <c r="Z143">
        <f t="shared" si="53"/>
        <v>0</v>
      </c>
      <c r="AA143">
        <f t="shared" si="54"/>
        <v>0</v>
      </c>
      <c r="AB143">
        <f t="shared" si="55"/>
        <v>0</v>
      </c>
      <c r="AC143">
        <f t="shared" si="56"/>
        <v>0</v>
      </c>
      <c r="AD143">
        <f t="shared" si="57"/>
        <v>0</v>
      </c>
      <c r="AE143">
        <f t="shared" si="58"/>
        <v>0</v>
      </c>
      <c r="AF143">
        <f t="shared" si="59"/>
        <v>0</v>
      </c>
      <c r="AG143">
        <f t="shared" si="60"/>
        <v>0</v>
      </c>
      <c r="AH143">
        <f t="shared" si="61"/>
        <v>0</v>
      </c>
      <c r="AI143">
        <f t="shared" si="62"/>
        <v>0</v>
      </c>
      <c r="AJ143">
        <f t="shared" si="63"/>
        <v>0</v>
      </c>
      <c r="AK143">
        <f t="shared" si="64"/>
        <v>0</v>
      </c>
    </row>
    <row r="144" spans="1:38" ht="15.95" customHeight="1" x14ac:dyDescent="0.25">
      <c r="A144" s="5" t="s">
        <v>145</v>
      </c>
      <c r="B144" s="5" t="s">
        <v>247</v>
      </c>
      <c r="C144" s="12" t="s">
        <v>54</v>
      </c>
      <c r="D144" s="7">
        <v>8</v>
      </c>
      <c r="E144" s="7"/>
      <c r="F144" s="7"/>
      <c r="G144" s="7"/>
      <c r="H144" s="7"/>
      <c r="I144" s="7"/>
      <c r="J144" s="7"/>
      <c r="K144" s="7"/>
      <c r="L144" s="7"/>
      <c r="M144" s="5" t="s">
        <v>155</v>
      </c>
      <c r="O144" t="str">
        <f>""</f>
        <v/>
      </c>
      <c r="P144" s="1" t="s">
        <v>95</v>
      </c>
      <c r="Q144">
        <v>1</v>
      </c>
      <c r="R144">
        <f t="shared" si="45"/>
        <v>0</v>
      </c>
      <c r="S144">
        <f t="shared" si="46"/>
        <v>0</v>
      </c>
      <c r="T144">
        <f t="shared" si="47"/>
        <v>0</v>
      </c>
      <c r="U144">
        <f t="shared" si="48"/>
        <v>0</v>
      </c>
      <c r="V144">
        <f t="shared" si="49"/>
        <v>0</v>
      </c>
      <c r="W144">
        <f t="shared" si="50"/>
        <v>0</v>
      </c>
      <c r="X144">
        <f t="shared" si="51"/>
        <v>0</v>
      </c>
      <c r="Y144">
        <f t="shared" si="52"/>
        <v>0</v>
      </c>
      <c r="Z144">
        <f t="shared" si="53"/>
        <v>0</v>
      </c>
      <c r="AA144">
        <f t="shared" si="54"/>
        <v>0</v>
      </c>
      <c r="AB144">
        <f t="shared" si="55"/>
        <v>0</v>
      </c>
      <c r="AC144">
        <f t="shared" si="56"/>
        <v>0</v>
      </c>
      <c r="AD144">
        <f t="shared" si="57"/>
        <v>0</v>
      </c>
      <c r="AE144">
        <f t="shared" si="58"/>
        <v>0</v>
      </c>
      <c r="AF144">
        <f t="shared" si="59"/>
        <v>0</v>
      </c>
      <c r="AG144">
        <f t="shared" si="60"/>
        <v>0</v>
      </c>
      <c r="AH144">
        <f t="shared" si="61"/>
        <v>0</v>
      </c>
      <c r="AI144">
        <f t="shared" si="62"/>
        <v>0</v>
      </c>
      <c r="AJ144">
        <f t="shared" si="63"/>
        <v>0</v>
      </c>
      <c r="AK144">
        <f t="shared" si="64"/>
        <v>0</v>
      </c>
    </row>
    <row r="145" spans="1:38" ht="15.95" customHeight="1" x14ac:dyDescent="0.25">
      <c r="A145" s="5" t="s">
        <v>145</v>
      </c>
      <c r="B145" s="5" t="s">
        <v>248</v>
      </c>
      <c r="C145" s="12" t="s">
        <v>54</v>
      </c>
      <c r="D145" s="7">
        <v>121.8</v>
      </c>
      <c r="E145" s="7"/>
      <c r="F145" s="7"/>
      <c r="G145" s="7"/>
      <c r="H145" s="7"/>
      <c r="I145" s="7"/>
      <c r="J145" s="7"/>
      <c r="K145" s="7"/>
      <c r="L145" s="7"/>
      <c r="M145" s="5" t="s">
        <v>156</v>
      </c>
      <c r="O145" t="str">
        <f>""</f>
        <v/>
      </c>
      <c r="P145" s="1" t="s">
        <v>95</v>
      </c>
      <c r="Q145">
        <v>1</v>
      </c>
      <c r="R145">
        <f t="shared" si="45"/>
        <v>0</v>
      </c>
      <c r="S145">
        <f t="shared" si="46"/>
        <v>0</v>
      </c>
      <c r="T145">
        <f t="shared" si="47"/>
        <v>0</v>
      </c>
      <c r="U145">
        <f t="shared" si="48"/>
        <v>0</v>
      </c>
      <c r="V145">
        <f t="shared" si="49"/>
        <v>0</v>
      </c>
      <c r="W145">
        <f t="shared" si="50"/>
        <v>0</v>
      </c>
      <c r="X145">
        <f t="shared" si="51"/>
        <v>0</v>
      </c>
      <c r="Y145">
        <f t="shared" si="52"/>
        <v>0</v>
      </c>
      <c r="Z145">
        <f t="shared" si="53"/>
        <v>0</v>
      </c>
      <c r="AA145">
        <f t="shared" si="54"/>
        <v>0</v>
      </c>
      <c r="AB145">
        <f t="shared" si="55"/>
        <v>0</v>
      </c>
      <c r="AC145">
        <f t="shared" si="56"/>
        <v>0</v>
      </c>
      <c r="AD145">
        <f t="shared" si="57"/>
        <v>0</v>
      </c>
      <c r="AE145">
        <f t="shared" si="58"/>
        <v>0</v>
      </c>
      <c r="AF145">
        <f t="shared" si="59"/>
        <v>0</v>
      </c>
      <c r="AG145">
        <f t="shared" si="60"/>
        <v>0</v>
      </c>
      <c r="AH145">
        <f t="shared" si="61"/>
        <v>0</v>
      </c>
      <c r="AI145">
        <f t="shared" si="62"/>
        <v>0</v>
      </c>
      <c r="AJ145">
        <f t="shared" si="63"/>
        <v>0</v>
      </c>
      <c r="AK145">
        <f t="shared" si="64"/>
        <v>0</v>
      </c>
    </row>
    <row r="146" spans="1:38" ht="15.95" customHeight="1" x14ac:dyDescent="0.25">
      <c r="A146" s="6"/>
      <c r="B146" s="6"/>
      <c r="C146" s="13"/>
      <c r="D146" s="7"/>
      <c r="E146" s="7"/>
      <c r="F146" s="7"/>
      <c r="G146" s="7"/>
      <c r="H146" s="7"/>
      <c r="I146" s="7"/>
      <c r="J146" s="7"/>
      <c r="K146" s="7"/>
      <c r="L146" s="7"/>
      <c r="M146" s="6"/>
    </row>
    <row r="147" spans="1:38" ht="15.95" customHeight="1" x14ac:dyDescent="0.25">
      <c r="A147" s="6"/>
      <c r="B147" s="6"/>
      <c r="C147" s="13"/>
      <c r="D147" s="7"/>
      <c r="E147" s="7"/>
      <c r="F147" s="7"/>
      <c r="G147" s="7"/>
      <c r="H147" s="7"/>
      <c r="I147" s="7"/>
      <c r="J147" s="7"/>
      <c r="K147" s="7"/>
      <c r="L147" s="7"/>
      <c r="M147" s="6"/>
    </row>
    <row r="148" spans="1:38" ht="15.95" customHeight="1" x14ac:dyDescent="0.25">
      <c r="A148" s="6"/>
      <c r="B148" s="6"/>
      <c r="C148" s="13"/>
      <c r="D148" s="7"/>
      <c r="E148" s="7"/>
      <c r="F148" s="7"/>
      <c r="G148" s="7"/>
      <c r="H148" s="7"/>
      <c r="I148" s="7"/>
      <c r="J148" s="7"/>
      <c r="K148" s="7"/>
      <c r="L148" s="7"/>
      <c r="M148" s="6"/>
    </row>
    <row r="149" spans="1:38" ht="15.95" customHeight="1" x14ac:dyDescent="0.25">
      <c r="A149" s="6"/>
      <c r="B149" s="6"/>
      <c r="C149" s="13"/>
      <c r="D149" s="7"/>
      <c r="E149" s="7"/>
      <c r="F149" s="7"/>
      <c r="G149" s="7"/>
      <c r="H149" s="7"/>
      <c r="I149" s="7"/>
      <c r="J149" s="7"/>
      <c r="K149" s="7"/>
      <c r="L149" s="7"/>
      <c r="M149" s="6"/>
    </row>
    <row r="150" spans="1:38" ht="15.95" customHeight="1" x14ac:dyDescent="0.25">
      <c r="A150" s="6"/>
      <c r="B150" s="6"/>
      <c r="C150" s="13"/>
      <c r="D150" s="7"/>
      <c r="E150" s="7"/>
      <c r="F150" s="7"/>
      <c r="G150" s="7"/>
      <c r="H150" s="7"/>
      <c r="I150" s="7"/>
      <c r="J150" s="7"/>
      <c r="K150" s="7"/>
      <c r="L150" s="7"/>
      <c r="M150" s="6"/>
    </row>
    <row r="151" spans="1:38" ht="15.95" customHeight="1" x14ac:dyDescent="0.25">
      <c r="A151" s="6"/>
      <c r="B151" s="6"/>
      <c r="C151" s="13"/>
      <c r="D151" s="7"/>
      <c r="E151" s="7"/>
      <c r="F151" s="7"/>
      <c r="G151" s="7"/>
      <c r="H151" s="7"/>
      <c r="I151" s="7"/>
      <c r="J151" s="7"/>
      <c r="K151" s="7"/>
      <c r="L151" s="7"/>
      <c r="M151" s="6"/>
    </row>
    <row r="152" spans="1:38" ht="15.95" customHeight="1" x14ac:dyDescent="0.25">
      <c r="A152" s="6"/>
      <c r="B152" s="6"/>
      <c r="C152" s="13"/>
      <c r="D152" s="7"/>
      <c r="E152" s="7"/>
      <c r="F152" s="7"/>
      <c r="G152" s="7"/>
      <c r="H152" s="7"/>
      <c r="I152" s="7"/>
      <c r="J152" s="7"/>
      <c r="K152" s="7"/>
      <c r="L152" s="7"/>
      <c r="M152" s="6"/>
    </row>
    <row r="153" spans="1:38" ht="15.95" customHeight="1" x14ac:dyDescent="0.25">
      <c r="A153" s="6"/>
      <c r="B153" s="6"/>
      <c r="C153" s="13"/>
      <c r="D153" s="7"/>
      <c r="E153" s="7"/>
      <c r="F153" s="7"/>
      <c r="G153" s="7"/>
      <c r="H153" s="7"/>
      <c r="I153" s="7"/>
      <c r="J153" s="7"/>
      <c r="K153" s="7"/>
      <c r="L153" s="7"/>
      <c r="M153" s="6"/>
    </row>
    <row r="154" spans="1:38" ht="15.95" customHeight="1" x14ac:dyDescent="0.25">
      <c r="A154" s="9" t="s">
        <v>96</v>
      </c>
      <c r="B154" s="8"/>
      <c r="C154" s="14"/>
      <c r="D154" s="10"/>
      <c r="E154" s="7"/>
      <c r="F154" s="10">
        <f>ROUNDDOWN(SUMIF(Q131:Q153, "1", F131:F153), 0)</f>
        <v>0</v>
      </c>
      <c r="G154" s="7"/>
      <c r="H154" s="10">
        <f>ROUNDDOWN(SUMIF(Q131:Q153, "1", H131:H153), 0)</f>
        <v>0</v>
      </c>
      <c r="I154" s="7"/>
      <c r="J154" s="10">
        <f>ROUNDDOWN(SUMIF(Q131:Q153, "1", J131:J153), 0)</f>
        <v>0</v>
      </c>
      <c r="K154" s="7"/>
      <c r="L154" s="10">
        <f>F154+H154+J154</f>
        <v>0</v>
      </c>
      <c r="M154" s="8"/>
      <c r="R154">
        <f t="shared" ref="R154:AL154" si="65">ROUNDDOWN(SUM(R131:R145), 0)</f>
        <v>0</v>
      </c>
      <c r="S154">
        <f t="shared" si="65"/>
        <v>0</v>
      </c>
      <c r="T154">
        <f t="shared" si="65"/>
        <v>0</v>
      </c>
      <c r="U154">
        <f t="shared" si="65"/>
        <v>0</v>
      </c>
      <c r="V154">
        <f t="shared" si="65"/>
        <v>0</v>
      </c>
      <c r="W154">
        <f t="shared" si="65"/>
        <v>0</v>
      </c>
      <c r="X154">
        <f t="shared" si="65"/>
        <v>0</v>
      </c>
      <c r="Y154">
        <f t="shared" si="65"/>
        <v>0</v>
      </c>
      <c r="Z154">
        <f t="shared" si="65"/>
        <v>0</v>
      </c>
      <c r="AA154">
        <f t="shared" si="65"/>
        <v>0</v>
      </c>
      <c r="AB154">
        <f t="shared" si="65"/>
        <v>0</v>
      </c>
      <c r="AC154">
        <f t="shared" si="65"/>
        <v>0</v>
      </c>
      <c r="AD154">
        <f t="shared" si="65"/>
        <v>0</v>
      </c>
      <c r="AE154">
        <f t="shared" si="65"/>
        <v>0</v>
      </c>
      <c r="AF154">
        <f t="shared" si="65"/>
        <v>0</v>
      </c>
      <c r="AG154">
        <f t="shared" si="65"/>
        <v>0</v>
      </c>
      <c r="AH154">
        <f t="shared" si="65"/>
        <v>0</v>
      </c>
      <c r="AI154">
        <f t="shared" si="65"/>
        <v>0</v>
      </c>
      <c r="AJ154">
        <f t="shared" si="65"/>
        <v>0</v>
      </c>
      <c r="AK154">
        <f t="shared" si="65"/>
        <v>0</v>
      </c>
      <c r="AL154">
        <f t="shared" si="65"/>
        <v>0</v>
      </c>
    </row>
    <row r="155" spans="1:38" ht="15.95" customHeight="1" x14ac:dyDescent="0.25">
      <c r="A155" s="19" t="s">
        <v>356</v>
      </c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</row>
    <row r="156" spans="1:38" ht="15.95" customHeight="1" x14ac:dyDescent="0.25">
      <c r="A156" s="5" t="s">
        <v>76</v>
      </c>
      <c r="B156" s="6"/>
      <c r="C156" s="12" t="s">
        <v>10</v>
      </c>
      <c r="D156" s="7">
        <v>127</v>
      </c>
      <c r="E156" s="7"/>
      <c r="F156" s="7"/>
      <c r="G156" s="7"/>
      <c r="H156" s="7"/>
      <c r="I156" s="7"/>
      <c r="J156" s="7"/>
      <c r="K156" s="7"/>
      <c r="L156" s="7"/>
      <c r="M156" s="5" t="s">
        <v>38</v>
      </c>
      <c r="O156" t="str">
        <f>"01"</f>
        <v>01</v>
      </c>
      <c r="P156" s="1" t="s">
        <v>95</v>
      </c>
      <c r="Q156">
        <v>1</v>
      </c>
      <c r="R156">
        <f>IF(P156="기계경비", J156, 0)</f>
        <v>0</v>
      </c>
      <c r="S156">
        <f>IF(P156="운반비", J156, 0)</f>
        <v>0</v>
      </c>
      <c r="T156">
        <f>IF(P156="작업부산물", F156, 0)</f>
        <v>0</v>
      </c>
      <c r="U156">
        <f>IF(P156="관급", F156, 0)</f>
        <v>0</v>
      </c>
      <c r="V156">
        <f>IF(P156="외주비", J156, 0)</f>
        <v>0</v>
      </c>
      <c r="W156">
        <f>IF(P156="장비비", J156, 0)</f>
        <v>0</v>
      </c>
      <c r="X156">
        <f>IF(P156="폐기물처리비", J156, 0)</f>
        <v>0</v>
      </c>
      <c r="Y156">
        <f>IF(P156="가설비", J156, 0)</f>
        <v>0</v>
      </c>
      <c r="Z156">
        <f>IF(P156="잡비제외분", F156, 0)</f>
        <v>0</v>
      </c>
      <c r="AA156">
        <f>IF(P156="사급자재대", L156, 0)</f>
        <v>0</v>
      </c>
      <c r="AB156">
        <f>IF(P156="관급자재대", L156, 0)</f>
        <v>0</v>
      </c>
      <c r="AC156">
        <f>IF(P156="관급자 관급 자재대", L156, 0)</f>
        <v>0</v>
      </c>
      <c r="AD156">
        <f>IF(P156="사용자항목2", L156, 0)</f>
        <v>0</v>
      </c>
      <c r="AE156">
        <f>IF(P156="사용자항목3", L156, 0)</f>
        <v>0</v>
      </c>
      <c r="AF156">
        <f>IF(P156="사용자항목4", L156, 0)</f>
        <v>0</v>
      </c>
      <c r="AG156">
        <f>IF(P156="사용자항목5", L156, 0)</f>
        <v>0</v>
      </c>
      <c r="AH156">
        <f>IF(P156="사용자항목6", L156, 0)</f>
        <v>0</v>
      </c>
      <c r="AI156">
        <f>IF(P156="사용자항목7", L156, 0)</f>
        <v>0</v>
      </c>
      <c r="AJ156">
        <f>IF(P156="사용자항목8", L156, 0)</f>
        <v>0</v>
      </c>
      <c r="AK156">
        <f>IF(P156="사용자항목9", L156, 0)</f>
        <v>0</v>
      </c>
    </row>
    <row r="157" spans="1:38" ht="15.95" customHeight="1" x14ac:dyDescent="0.25">
      <c r="A157" s="5" t="s">
        <v>249</v>
      </c>
      <c r="B157" s="5" t="s">
        <v>250</v>
      </c>
      <c r="C157" s="12" t="s">
        <v>43</v>
      </c>
      <c r="D157" s="7">
        <v>1.6</v>
      </c>
      <c r="E157" s="7"/>
      <c r="F157" s="7"/>
      <c r="G157" s="7"/>
      <c r="H157" s="7"/>
      <c r="I157" s="7"/>
      <c r="J157" s="7"/>
      <c r="K157" s="7"/>
      <c r="L157" s="7"/>
      <c r="M157" s="5" t="s">
        <v>157</v>
      </c>
      <c r="O157" t="str">
        <f>""</f>
        <v/>
      </c>
      <c r="P157" s="1" t="s">
        <v>95</v>
      </c>
      <c r="Q157">
        <v>1</v>
      </c>
      <c r="R157">
        <f>IF(P157="기계경비", J157, 0)</f>
        <v>0</v>
      </c>
      <c r="S157">
        <f>IF(P157="운반비", J157, 0)</f>
        <v>0</v>
      </c>
      <c r="T157">
        <f>IF(P157="작업부산물", F157, 0)</f>
        <v>0</v>
      </c>
      <c r="U157">
        <f>IF(P157="관급", F157, 0)</f>
        <v>0</v>
      </c>
      <c r="V157">
        <f>IF(P157="외주비", J157, 0)</f>
        <v>0</v>
      </c>
      <c r="W157">
        <f>IF(P157="장비비", J157, 0)</f>
        <v>0</v>
      </c>
      <c r="X157">
        <f>IF(P157="폐기물처리비", J157, 0)</f>
        <v>0</v>
      </c>
      <c r="Y157">
        <f>IF(P157="가설비", J157, 0)</f>
        <v>0</v>
      </c>
      <c r="Z157">
        <f>IF(P157="잡비제외분", F157, 0)</f>
        <v>0</v>
      </c>
      <c r="AA157">
        <f>IF(P157="사급자재대", L157, 0)</f>
        <v>0</v>
      </c>
      <c r="AB157">
        <f>IF(P157="관급자재대", L157, 0)</f>
        <v>0</v>
      </c>
      <c r="AC157">
        <f>IF(P157="관급자 관급 자재대", L157, 0)</f>
        <v>0</v>
      </c>
      <c r="AD157">
        <f>IF(P157="사용자항목2", L157, 0)</f>
        <v>0</v>
      </c>
      <c r="AE157">
        <f>IF(P157="사용자항목3", L157, 0)</f>
        <v>0</v>
      </c>
      <c r="AF157">
        <f>IF(P157="사용자항목4", L157, 0)</f>
        <v>0</v>
      </c>
      <c r="AG157">
        <f>IF(P157="사용자항목5", L157, 0)</f>
        <v>0</v>
      </c>
      <c r="AH157">
        <f>IF(P157="사용자항목6", L157, 0)</f>
        <v>0</v>
      </c>
      <c r="AI157">
        <f>IF(P157="사용자항목7", L157, 0)</f>
        <v>0</v>
      </c>
      <c r="AJ157">
        <f>IF(P157="사용자항목8", L157, 0)</f>
        <v>0</v>
      </c>
      <c r="AK157">
        <f>IF(P157="사용자항목9", L157, 0)</f>
        <v>0</v>
      </c>
    </row>
    <row r="158" spans="1:38" ht="15.95" customHeight="1" x14ac:dyDescent="0.25">
      <c r="A158" s="6"/>
      <c r="B158" s="6"/>
      <c r="C158" s="13"/>
      <c r="D158" s="7"/>
      <c r="E158" s="7"/>
      <c r="F158" s="7"/>
      <c r="G158" s="7"/>
      <c r="H158" s="7"/>
      <c r="I158" s="7"/>
      <c r="J158" s="7"/>
      <c r="K158" s="7"/>
      <c r="L158" s="7"/>
      <c r="M158" s="6"/>
    </row>
    <row r="159" spans="1:38" ht="15.95" customHeight="1" x14ac:dyDescent="0.25">
      <c r="A159" s="6"/>
      <c r="B159" s="6"/>
      <c r="C159" s="13"/>
      <c r="D159" s="7"/>
      <c r="E159" s="7"/>
      <c r="F159" s="7"/>
      <c r="G159" s="7"/>
      <c r="H159" s="7"/>
      <c r="I159" s="7"/>
      <c r="J159" s="7"/>
      <c r="K159" s="7"/>
      <c r="L159" s="7"/>
      <c r="M159" s="6"/>
    </row>
    <row r="160" spans="1:38" ht="15.95" customHeight="1" x14ac:dyDescent="0.25">
      <c r="A160" s="6"/>
      <c r="B160" s="6"/>
      <c r="C160" s="13"/>
      <c r="D160" s="7"/>
      <c r="E160" s="7"/>
      <c r="F160" s="7"/>
      <c r="G160" s="7"/>
      <c r="H160" s="7"/>
      <c r="I160" s="7"/>
      <c r="J160" s="7"/>
      <c r="K160" s="7"/>
      <c r="L160" s="7"/>
      <c r="M160" s="6"/>
    </row>
    <row r="161" spans="1:13" ht="15.95" customHeight="1" x14ac:dyDescent="0.25">
      <c r="A161" s="6"/>
      <c r="B161" s="6"/>
      <c r="C161" s="13"/>
      <c r="D161" s="7"/>
      <c r="E161" s="7"/>
      <c r="F161" s="7"/>
      <c r="G161" s="7"/>
      <c r="H161" s="7"/>
      <c r="I161" s="7"/>
      <c r="J161" s="7"/>
      <c r="K161" s="7"/>
      <c r="L161" s="7"/>
      <c r="M161" s="6"/>
    </row>
    <row r="162" spans="1:13" ht="15.95" customHeight="1" x14ac:dyDescent="0.25">
      <c r="A162" s="6"/>
      <c r="B162" s="6"/>
      <c r="C162" s="13"/>
      <c r="D162" s="7"/>
      <c r="E162" s="7"/>
      <c r="F162" s="7"/>
      <c r="G162" s="7"/>
      <c r="H162" s="7"/>
      <c r="I162" s="7"/>
      <c r="J162" s="7"/>
      <c r="K162" s="7"/>
      <c r="L162" s="7"/>
      <c r="M162" s="6"/>
    </row>
    <row r="163" spans="1:13" ht="15.95" customHeight="1" x14ac:dyDescent="0.25">
      <c r="A163" s="6"/>
      <c r="B163" s="6"/>
      <c r="C163" s="13"/>
      <c r="D163" s="7"/>
      <c r="E163" s="7"/>
      <c r="F163" s="7"/>
      <c r="G163" s="7"/>
      <c r="H163" s="7"/>
      <c r="I163" s="7"/>
      <c r="J163" s="7"/>
      <c r="K163" s="7"/>
      <c r="L163" s="7"/>
      <c r="M163" s="6"/>
    </row>
    <row r="164" spans="1:13" ht="15.95" customHeight="1" x14ac:dyDescent="0.25">
      <c r="A164" s="6"/>
      <c r="B164" s="6"/>
      <c r="C164" s="13"/>
      <c r="D164" s="7"/>
      <c r="E164" s="7"/>
      <c r="F164" s="7"/>
      <c r="G164" s="7"/>
      <c r="H164" s="7"/>
      <c r="I164" s="7"/>
      <c r="J164" s="7"/>
      <c r="K164" s="7"/>
      <c r="L164" s="7"/>
      <c r="M164" s="6"/>
    </row>
    <row r="165" spans="1:13" ht="15.95" customHeight="1" x14ac:dyDescent="0.25">
      <c r="A165" s="6"/>
      <c r="B165" s="6"/>
      <c r="C165" s="13"/>
      <c r="D165" s="7"/>
      <c r="E165" s="7"/>
      <c r="F165" s="7"/>
      <c r="G165" s="7"/>
      <c r="H165" s="7"/>
      <c r="I165" s="7"/>
      <c r="J165" s="7"/>
      <c r="K165" s="7"/>
      <c r="L165" s="7"/>
      <c r="M165" s="6"/>
    </row>
    <row r="166" spans="1:13" ht="15.95" customHeight="1" x14ac:dyDescent="0.25">
      <c r="A166" s="6"/>
      <c r="B166" s="6"/>
      <c r="C166" s="13"/>
      <c r="D166" s="7"/>
      <c r="E166" s="7"/>
      <c r="F166" s="7"/>
      <c r="G166" s="7"/>
      <c r="H166" s="7"/>
      <c r="I166" s="7"/>
      <c r="J166" s="7"/>
      <c r="K166" s="7"/>
      <c r="L166" s="7"/>
      <c r="M166" s="6"/>
    </row>
    <row r="167" spans="1:13" ht="15.95" customHeight="1" x14ac:dyDescent="0.25">
      <c r="A167" s="6"/>
      <c r="B167" s="6"/>
      <c r="C167" s="13"/>
      <c r="D167" s="7"/>
      <c r="E167" s="7"/>
      <c r="F167" s="7"/>
      <c r="G167" s="7"/>
      <c r="H167" s="7"/>
      <c r="I167" s="7"/>
      <c r="J167" s="7"/>
      <c r="K167" s="7"/>
      <c r="L167" s="7"/>
      <c r="M167" s="6"/>
    </row>
    <row r="168" spans="1:13" ht="15.95" customHeight="1" x14ac:dyDescent="0.25">
      <c r="A168" s="6"/>
      <c r="B168" s="6"/>
      <c r="C168" s="13"/>
      <c r="D168" s="7"/>
      <c r="E168" s="7"/>
      <c r="F168" s="7"/>
      <c r="G168" s="7"/>
      <c r="H168" s="7"/>
      <c r="I168" s="7"/>
      <c r="J168" s="7"/>
      <c r="K168" s="7"/>
      <c r="L168" s="7"/>
      <c r="M168" s="6"/>
    </row>
    <row r="169" spans="1:13" ht="15.95" customHeight="1" x14ac:dyDescent="0.25">
      <c r="A169" s="6"/>
      <c r="B169" s="6"/>
      <c r="C169" s="13"/>
      <c r="D169" s="7"/>
      <c r="E169" s="7"/>
      <c r="F169" s="7"/>
      <c r="G169" s="7"/>
      <c r="H169" s="7"/>
      <c r="I169" s="7"/>
      <c r="J169" s="7"/>
      <c r="K169" s="7"/>
      <c r="L169" s="7"/>
      <c r="M169" s="6"/>
    </row>
    <row r="170" spans="1:13" ht="15.95" customHeight="1" x14ac:dyDescent="0.25">
      <c r="A170" s="6"/>
      <c r="B170" s="6"/>
      <c r="C170" s="13"/>
      <c r="D170" s="7"/>
      <c r="E170" s="7"/>
      <c r="F170" s="7"/>
      <c r="G170" s="7"/>
      <c r="H170" s="7"/>
      <c r="I170" s="7"/>
      <c r="J170" s="7"/>
      <c r="K170" s="7"/>
      <c r="L170" s="7"/>
      <c r="M170" s="6"/>
    </row>
    <row r="171" spans="1:13" ht="15.95" customHeight="1" x14ac:dyDescent="0.25">
      <c r="A171" s="6"/>
      <c r="B171" s="6"/>
      <c r="C171" s="13"/>
      <c r="D171" s="7"/>
      <c r="E171" s="7"/>
      <c r="F171" s="7"/>
      <c r="G171" s="7"/>
      <c r="H171" s="7"/>
      <c r="I171" s="7"/>
      <c r="J171" s="7"/>
      <c r="K171" s="7"/>
      <c r="L171" s="7"/>
      <c r="M171" s="6"/>
    </row>
    <row r="172" spans="1:13" ht="15.95" customHeight="1" x14ac:dyDescent="0.25">
      <c r="A172" s="6"/>
      <c r="B172" s="6"/>
      <c r="C172" s="13"/>
      <c r="D172" s="7"/>
      <c r="E172" s="7"/>
      <c r="F172" s="7"/>
      <c r="G172" s="7"/>
      <c r="H172" s="7"/>
      <c r="I172" s="7"/>
      <c r="J172" s="7"/>
      <c r="K172" s="7"/>
      <c r="L172" s="7"/>
      <c r="M172" s="6"/>
    </row>
    <row r="173" spans="1:13" ht="15.95" customHeight="1" x14ac:dyDescent="0.25">
      <c r="A173" s="6"/>
      <c r="B173" s="6"/>
      <c r="C173" s="13"/>
      <c r="D173" s="7"/>
      <c r="E173" s="7"/>
      <c r="F173" s="7"/>
      <c r="G173" s="7"/>
      <c r="H173" s="7"/>
      <c r="I173" s="7"/>
      <c r="J173" s="7"/>
      <c r="K173" s="7"/>
      <c r="L173" s="7"/>
      <c r="M173" s="6"/>
    </row>
    <row r="174" spans="1:13" ht="15.95" customHeight="1" x14ac:dyDescent="0.25">
      <c r="A174" s="6"/>
      <c r="B174" s="6"/>
      <c r="C174" s="13"/>
      <c r="D174" s="7"/>
      <c r="E174" s="7"/>
      <c r="F174" s="7"/>
      <c r="G174" s="7"/>
      <c r="H174" s="7"/>
      <c r="I174" s="7"/>
      <c r="J174" s="7"/>
      <c r="K174" s="7"/>
      <c r="L174" s="7"/>
      <c r="M174" s="6"/>
    </row>
    <row r="175" spans="1:13" ht="15.95" customHeight="1" x14ac:dyDescent="0.25">
      <c r="A175" s="6"/>
      <c r="B175" s="6"/>
      <c r="C175" s="13"/>
      <c r="D175" s="7"/>
      <c r="E175" s="7"/>
      <c r="F175" s="7"/>
      <c r="G175" s="7"/>
      <c r="H175" s="7"/>
      <c r="I175" s="7"/>
      <c r="J175" s="7"/>
      <c r="K175" s="7"/>
      <c r="L175" s="7"/>
      <c r="M175" s="6"/>
    </row>
    <row r="176" spans="1:13" ht="15.95" customHeight="1" x14ac:dyDescent="0.25">
      <c r="A176" s="6"/>
      <c r="B176" s="6"/>
      <c r="C176" s="13"/>
      <c r="D176" s="7"/>
      <c r="E176" s="7"/>
      <c r="F176" s="7"/>
      <c r="G176" s="7"/>
      <c r="H176" s="7"/>
      <c r="I176" s="7"/>
      <c r="J176" s="7"/>
      <c r="K176" s="7"/>
      <c r="L176" s="7"/>
      <c r="M176" s="6"/>
    </row>
    <row r="177" spans="1:38" ht="15.95" customHeight="1" x14ac:dyDescent="0.25">
      <c r="A177" s="6"/>
      <c r="B177" s="6"/>
      <c r="C177" s="13"/>
      <c r="D177" s="7"/>
      <c r="E177" s="7"/>
      <c r="F177" s="7"/>
      <c r="G177" s="7"/>
      <c r="H177" s="7"/>
      <c r="I177" s="7"/>
      <c r="J177" s="7"/>
      <c r="K177" s="7"/>
      <c r="L177" s="7"/>
      <c r="M177" s="6"/>
    </row>
    <row r="178" spans="1:38" ht="15.95" customHeight="1" x14ac:dyDescent="0.25">
      <c r="A178" s="6"/>
      <c r="B178" s="6"/>
      <c r="C178" s="13"/>
      <c r="D178" s="7"/>
      <c r="E178" s="7"/>
      <c r="F178" s="7"/>
      <c r="G178" s="7"/>
      <c r="H178" s="7"/>
      <c r="I178" s="7"/>
      <c r="J178" s="7"/>
      <c r="K178" s="7"/>
      <c r="L178" s="7"/>
      <c r="M178" s="6"/>
    </row>
    <row r="179" spans="1:38" ht="15.95" customHeight="1" x14ac:dyDescent="0.25">
      <c r="A179" s="9" t="s">
        <v>96</v>
      </c>
      <c r="B179" s="8"/>
      <c r="C179" s="14"/>
      <c r="D179" s="10"/>
      <c r="E179" s="7"/>
      <c r="F179" s="10">
        <f>ROUNDDOWN(SUMIF(Q156:Q178, "1", F156:F178), 0)</f>
        <v>0</v>
      </c>
      <c r="G179" s="7"/>
      <c r="H179" s="10">
        <f>ROUNDDOWN(SUMIF(Q156:Q178, "1", H156:H178), 0)</f>
        <v>0</v>
      </c>
      <c r="I179" s="7"/>
      <c r="J179" s="10">
        <f>ROUNDDOWN(SUMIF(Q156:Q178, "1", J156:J178), 0)</f>
        <v>0</v>
      </c>
      <c r="K179" s="7"/>
      <c r="L179" s="10">
        <f>F179+H179+J179</f>
        <v>0</v>
      </c>
      <c r="M179" s="8"/>
      <c r="R179">
        <f t="shared" ref="R179:AL179" si="66">ROUNDDOWN(SUM(R156:R157), 0)</f>
        <v>0</v>
      </c>
      <c r="S179">
        <f t="shared" si="66"/>
        <v>0</v>
      </c>
      <c r="T179">
        <f t="shared" si="66"/>
        <v>0</v>
      </c>
      <c r="U179">
        <f t="shared" si="66"/>
        <v>0</v>
      </c>
      <c r="V179">
        <f t="shared" si="66"/>
        <v>0</v>
      </c>
      <c r="W179">
        <f t="shared" si="66"/>
        <v>0</v>
      </c>
      <c r="X179">
        <f t="shared" si="66"/>
        <v>0</v>
      </c>
      <c r="Y179">
        <f t="shared" si="66"/>
        <v>0</v>
      </c>
      <c r="Z179">
        <f t="shared" si="66"/>
        <v>0</v>
      </c>
      <c r="AA179">
        <f t="shared" si="66"/>
        <v>0</v>
      </c>
      <c r="AB179">
        <f t="shared" si="66"/>
        <v>0</v>
      </c>
      <c r="AC179">
        <f t="shared" si="66"/>
        <v>0</v>
      </c>
      <c r="AD179">
        <f t="shared" si="66"/>
        <v>0</v>
      </c>
      <c r="AE179">
        <f t="shared" si="66"/>
        <v>0</v>
      </c>
      <c r="AF179">
        <f t="shared" si="66"/>
        <v>0</v>
      </c>
      <c r="AG179">
        <f t="shared" si="66"/>
        <v>0</v>
      </c>
      <c r="AH179">
        <f t="shared" si="66"/>
        <v>0</v>
      </c>
      <c r="AI179">
        <f t="shared" si="66"/>
        <v>0</v>
      </c>
      <c r="AJ179">
        <f t="shared" si="66"/>
        <v>0</v>
      </c>
      <c r="AK179">
        <f t="shared" si="66"/>
        <v>0</v>
      </c>
      <c r="AL179">
        <f t="shared" si="66"/>
        <v>0</v>
      </c>
    </row>
    <row r="180" spans="1:38" ht="15.95" customHeight="1" x14ac:dyDescent="0.25">
      <c r="A180" s="19" t="s">
        <v>357</v>
      </c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</row>
    <row r="181" spans="1:38" ht="15.95" customHeight="1" x14ac:dyDescent="0.25">
      <c r="A181" s="5" t="s">
        <v>251</v>
      </c>
      <c r="B181" s="5" t="s">
        <v>252</v>
      </c>
      <c r="C181" s="12" t="s">
        <v>43</v>
      </c>
      <c r="D181" s="7">
        <v>5.4</v>
      </c>
      <c r="E181" s="7"/>
      <c r="F181" s="7"/>
      <c r="G181" s="7"/>
      <c r="H181" s="7"/>
      <c r="I181" s="7"/>
      <c r="J181" s="7"/>
      <c r="K181" s="7"/>
      <c r="L181" s="7"/>
      <c r="M181" s="5" t="s">
        <v>158</v>
      </c>
      <c r="O181" t="str">
        <f>""</f>
        <v/>
      </c>
      <c r="P181" s="1" t="s">
        <v>95</v>
      </c>
      <c r="Q181">
        <v>1</v>
      </c>
      <c r="R181">
        <f>IF(P181="기계경비", J181, 0)</f>
        <v>0</v>
      </c>
      <c r="S181">
        <f>IF(P181="운반비", J181, 0)</f>
        <v>0</v>
      </c>
      <c r="T181">
        <f>IF(P181="작업부산물", F181, 0)</f>
        <v>0</v>
      </c>
      <c r="U181">
        <f>IF(P181="관급", F181, 0)</f>
        <v>0</v>
      </c>
      <c r="V181">
        <f>IF(P181="외주비", J181, 0)</f>
        <v>0</v>
      </c>
      <c r="W181">
        <f>IF(P181="장비비", J181, 0)</f>
        <v>0</v>
      </c>
      <c r="X181">
        <f>IF(P181="폐기물처리비", J181, 0)</f>
        <v>0</v>
      </c>
      <c r="Y181">
        <f>IF(P181="가설비", J181, 0)</f>
        <v>0</v>
      </c>
      <c r="Z181">
        <f>IF(P181="잡비제외분", F181, 0)</f>
        <v>0</v>
      </c>
      <c r="AA181">
        <f>IF(P181="사급자재대", L181, 0)</f>
        <v>0</v>
      </c>
      <c r="AB181">
        <f>IF(P181="관급자재대", L181, 0)</f>
        <v>0</v>
      </c>
      <c r="AC181">
        <f>IF(P181="관급자 관급 자재대", L181, 0)</f>
        <v>0</v>
      </c>
      <c r="AD181">
        <f>IF(P181="사용자항목2", L181, 0)</f>
        <v>0</v>
      </c>
      <c r="AE181">
        <f>IF(P181="사용자항목3", L181, 0)</f>
        <v>0</v>
      </c>
      <c r="AF181">
        <f>IF(P181="사용자항목4", L181, 0)</f>
        <v>0</v>
      </c>
      <c r="AG181">
        <f>IF(P181="사용자항목5", L181, 0)</f>
        <v>0</v>
      </c>
      <c r="AH181">
        <f>IF(P181="사용자항목6", L181, 0)</f>
        <v>0</v>
      </c>
      <c r="AI181">
        <f>IF(P181="사용자항목7", L181, 0)</f>
        <v>0</v>
      </c>
      <c r="AJ181">
        <f>IF(P181="사용자항목8", L181, 0)</f>
        <v>0</v>
      </c>
      <c r="AK181">
        <f>IF(P181="사용자항목9", L181, 0)</f>
        <v>0</v>
      </c>
    </row>
    <row r="182" spans="1:38" ht="15.95" customHeight="1" x14ac:dyDescent="0.25">
      <c r="A182" s="5" t="s">
        <v>253</v>
      </c>
      <c r="B182" s="5" t="s">
        <v>254</v>
      </c>
      <c r="C182" s="12" t="s">
        <v>54</v>
      </c>
      <c r="D182" s="7">
        <v>1.8</v>
      </c>
      <c r="E182" s="7"/>
      <c r="F182" s="7"/>
      <c r="G182" s="7"/>
      <c r="H182" s="7"/>
      <c r="I182" s="7"/>
      <c r="J182" s="7"/>
      <c r="K182" s="7"/>
      <c r="L182" s="7"/>
      <c r="M182" s="5" t="s">
        <v>159</v>
      </c>
      <c r="O182" t="str">
        <f>""</f>
        <v/>
      </c>
      <c r="P182" s="1" t="s">
        <v>95</v>
      </c>
      <c r="Q182">
        <v>1</v>
      </c>
      <c r="R182">
        <f>IF(P182="기계경비", J182, 0)</f>
        <v>0</v>
      </c>
      <c r="S182">
        <f>IF(P182="운반비", J182, 0)</f>
        <v>0</v>
      </c>
      <c r="T182">
        <f>IF(P182="작업부산물", F182, 0)</f>
        <v>0</v>
      </c>
      <c r="U182">
        <f>IF(P182="관급", F182, 0)</f>
        <v>0</v>
      </c>
      <c r="V182">
        <f>IF(P182="외주비", J182, 0)</f>
        <v>0</v>
      </c>
      <c r="W182">
        <f>IF(P182="장비비", J182, 0)</f>
        <v>0</v>
      </c>
      <c r="X182">
        <f>IF(P182="폐기물처리비", J182, 0)</f>
        <v>0</v>
      </c>
      <c r="Y182">
        <f>IF(P182="가설비", J182, 0)</f>
        <v>0</v>
      </c>
      <c r="Z182">
        <f>IF(P182="잡비제외분", F182, 0)</f>
        <v>0</v>
      </c>
      <c r="AA182">
        <f>IF(P182="사급자재대", L182, 0)</f>
        <v>0</v>
      </c>
      <c r="AB182">
        <f>IF(P182="관급자재대", L182, 0)</f>
        <v>0</v>
      </c>
      <c r="AC182">
        <f>IF(P182="관급자 관급 자재대", L182, 0)</f>
        <v>0</v>
      </c>
      <c r="AD182">
        <f>IF(P182="사용자항목2", L182, 0)</f>
        <v>0</v>
      </c>
      <c r="AE182">
        <f>IF(P182="사용자항목3", L182, 0)</f>
        <v>0</v>
      </c>
      <c r="AF182">
        <f>IF(P182="사용자항목4", L182, 0)</f>
        <v>0</v>
      </c>
      <c r="AG182">
        <f>IF(P182="사용자항목5", L182, 0)</f>
        <v>0</v>
      </c>
      <c r="AH182">
        <f>IF(P182="사용자항목6", L182, 0)</f>
        <v>0</v>
      </c>
      <c r="AI182">
        <f>IF(P182="사용자항목7", L182, 0)</f>
        <v>0</v>
      </c>
      <c r="AJ182">
        <f>IF(P182="사용자항목8", L182, 0)</f>
        <v>0</v>
      </c>
      <c r="AK182">
        <f>IF(P182="사용자항목9", L182, 0)</f>
        <v>0</v>
      </c>
    </row>
    <row r="183" spans="1:38" ht="15.95" customHeight="1" x14ac:dyDescent="0.25">
      <c r="A183" s="6"/>
      <c r="B183" s="6"/>
      <c r="C183" s="13"/>
      <c r="D183" s="7"/>
      <c r="E183" s="7"/>
      <c r="F183" s="7"/>
      <c r="G183" s="7"/>
      <c r="H183" s="7"/>
      <c r="I183" s="7"/>
      <c r="J183" s="7"/>
      <c r="K183" s="7"/>
      <c r="L183" s="7"/>
      <c r="M183" s="6"/>
    </row>
    <row r="184" spans="1:38" ht="15.95" customHeight="1" x14ac:dyDescent="0.25">
      <c r="A184" s="6"/>
      <c r="B184" s="6"/>
      <c r="C184" s="13"/>
      <c r="D184" s="7"/>
      <c r="E184" s="7"/>
      <c r="F184" s="7"/>
      <c r="G184" s="7"/>
      <c r="H184" s="7"/>
      <c r="I184" s="7"/>
      <c r="J184" s="7"/>
      <c r="K184" s="7"/>
      <c r="L184" s="7"/>
      <c r="M184" s="6"/>
    </row>
    <row r="185" spans="1:38" ht="15.95" customHeight="1" x14ac:dyDescent="0.25">
      <c r="A185" s="6"/>
      <c r="B185" s="6"/>
      <c r="C185" s="13"/>
      <c r="D185" s="7"/>
      <c r="E185" s="7"/>
      <c r="F185" s="7"/>
      <c r="G185" s="7"/>
      <c r="H185" s="7"/>
      <c r="I185" s="7"/>
      <c r="J185" s="7"/>
      <c r="K185" s="7"/>
      <c r="L185" s="7"/>
      <c r="M185" s="6"/>
    </row>
    <row r="186" spans="1:38" ht="15.95" customHeight="1" x14ac:dyDescent="0.25">
      <c r="A186" s="6"/>
      <c r="B186" s="6"/>
      <c r="C186" s="13"/>
      <c r="D186" s="7"/>
      <c r="E186" s="7"/>
      <c r="F186" s="7"/>
      <c r="G186" s="7"/>
      <c r="H186" s="7"/>
      <c r="I186" s="7"/>
      <c r="J186" s="7"/>
      <c r="K186" s="7"/>
      <c r="L186" s="7"/>
      <c r="M186" s="6"/>
    </row>
    <row r="187" spans="1:38" ht="15.95" customHeight="1" x14ac:dyDescent="0.25">
      <c r="A187" s="6"/>
      <c r="B187" s="6"/>
      <c r="C187" s="13"/>
      <c r="D187" s="7"/>
      <c r="E187" s="7"/>
      <c r="F187" s="7"/>
      <c r="G187" s="7"/>
      <c r="H187" s="7"/>
      <c r="I187" s="7"/>
      <c r="J187" s="7"/>
      <c r="K187" s="7"/>
      <c r="L187" s="7"/>
      <c r="M187" s="6"/>
    </row>
    <row r="188" spans="1:38" ht="15.95" customHeight="1" x14ac:dyDescent="0.25">
      <c r="A188" s="6"/>
      <c r="B188" s="6"/>
      <c r="C188" s="13"/>
      <c r="D188" s="7"/>
      <c r="E188" s="7"/>
      <c r="F188" s="7"/>
      <c r="G188" s="7"/>
      <c r="H188" s="7"/>
      <c r="I188" s="7"/>
      <c r="J188" s="7"/>
      <c r="K188" s="7"/>
      <c r="L188" s="7"/>
      <c r="M188" s="6"/>
    </row>
    <row r="189" spans="1:38" ht="15.95" customHeight="1" x14ac:dyDescent="0.25">
      <c r="A189" s="6"/>
      <c r="B189" s="6"/>
      <c r="C189" s="13"/>
      <c r="D189" s="7"/>
      <c r="E189" s="7"/>
      <c r="F189" s="7"/>
      <c r="G189" s="7"/>
      <c r="H189" s="7"/>
      <c r="I189" s="7"/>
      <c r="J189" s="7"/>
      <c r="K189" s="7"/>
      <c r="L189" s="7"/>
      <c r="M189" s="6"/>
    </row>
    <row r="190" spans="1:38" ht="15.95" customHeight="1" x14ac:dyDescent="0.25">
      <c r="A190" s="6"/>
      <c r="B190" s="6"/>
      <c r="C190" s="13"/>
      <c r="D190" s="7"/>
      <c r="E190" s="7"/>
      <c r="F190" s="7"/>
      <c r="G190" s="7"/>
      <c r="H190" s="7"/>
      <c r="I190" s="7"/>
      <c r="J190" s="7"/>
      <c r="K190" s="7"/>
      <c r="L190" s="7"/>
      <c r="M190" s="6"/>
    </row>
    <row r="191" spans="1:38" ht="15.95" customHeight="1" x14ac:dyDescent="0.25">
      <c r="A191" s="6"/>
      <c r="B191" s="6"/>
      <c r="C191" s="13"/>
      <c r="D191" s="7"/>
      <c r="E191" s="7"/>
      <c r="F191" s="7"/>
      <c r="G191" s="7"/>
      <c r="H191" s="7"/>
      <c r="I191" s="7"/>
      <c r="J191" s="7"/>
      <c r="K191" s="7"/>
      <c r="L191" s="7"/>
      <c r="M191" s="6"/>
    </row>
    <row r="192" spans="1:38" ht="15.95" customHeight="1" x14ac:dyDescent="0.25">
      <c r="A192" s="6"/>
      <c r="B192" s="6"/>
      <c r="C192" s="13"/>
      <c r="D192" s="7"/>
      <c r="E192" s="7"/>
      <c r="F192" s="7"/>
      <c r="G192" s="7"/>
      <c r="H192" s="7"/>
      <c r="I192" s="7"/>
      <c r="J192" s="7"/>
      <c r="K192" s="7"/>
      <c r="L192" s="7"/>
      <c r="M192" s="6"/>
    </row>
    <row r="193" spans="1:38" ht="15.95" customHeight="1" x14ac:dyDescent="0.25">
      <c r="A193" s="6"/>
      <c r="B193" s="6"/>
      <c r="C193" s="13"/>
      <c r="D193" s="7"/>
      <c r="E193" s="7"/>
      <c r="F193" s="7"/>
      <c r="G193" s="7"/>
      <c r="H193" s="7"/>
      <c r="I193" s="7"/>
      <c r="J193" s="7"/>
      <c r="K193" s="7"/>
      <c r="L193" s="7"/>
      <c r="M193" s="6"/>
    </row>
    <row r="194" spans="1:38" ht="15.95" customHeight="1" x14ac:dyDescent="0.25">
      <c r="A194" s="6"/>
      <c r="B194" s="6"/>
      <c r="C194" s="13"/>
      <c r="D194" s="7"/>
      <c r="E194" s="7"/>
      <c r="F194" s="7"/>
      <c r="G194" s="7"/>
      <c r="H194" s="7"/>
      <c r="I194" s="7"/>
      <c r="J194" s="7"/>
      <c r="K194" s="7"/>
      <c r="L194" s="7"/>
      <c r="M194" s="6"/>
    </row>
    <row r="195" spans="1:38" ht="15.95" customHeight="1" x14ac:dyDescent="0.25">
      <c r="A195" s="6"/>
      <c r="B195" s="6"/>
      <c r="C195" s="13"/>
      <c r="D195" s="7"/>
      <c r="E195" s="7"/>
      <c r="F195" s="7"/>
      <c r="G195" s="7"/>
      <c r="H195" s="7"/>
      <c r="I195" s="7"/>
      <c r="J195" s="7"/>
      <c r="K195" s="7"/>
      <c r="L195" s="7"/>
      <c r="M195" s="6"/>
    </row>
    <row r="196" spans="1:38" ht="15.95" customHeight="1" x14ac:dyDescent="0.25">
      <c r="A196" s="6"/>
      <c r="B196" s="6"/>
      <c r="C196" s="13"/>
      <c r="D196" s="7"/>
      <c r="E196" s="7"/>
      <c r="F196" s="7"/>
      <c r="G196" s="7"/>
      <c r="H196" s="7"/>
      <c r="I196" s="7"/>
      <c r="J196" s="7"/>
      <c r="K196" s="7"/>
      <c r="L196" s="7"/>
      <c r="M196" s="6"/>
    </row>
    <row r="197" spans="1:38" ht="15.95" customHeight="1" x14ac:dyDescent="0.25">
      <c r="A197" s="6"/>
      <c r="B197" s="6"/>
      <c r="C197" s="13"/>
      <c r="D197" s="7"/>
      <c r="E197" s="7"/>
      <c r="F197" s="7"/>
      <c r="G197" s="7"/>
      <c r="H197" s="7"/>
      <c r="I197" s="7"/>
      <c r="J197" s="7"/>
      <c r="K197" s="7"/>
      <c r="L197" s="7"/>
      <c r="M197" s="6"/>
    </row>
    <row r="198" spans="1:38" ht="15.95" customHeight="1" x14ac:dyDescent="0.25">
      <c r="A198" s="6"/>
      <c r="B198" s="6"/>
      <c r="C198" s="13"/>
      <c r="D198" s="7"/>
      <c r="E198" s="7"/>
      <c r="F198" s="7"/>
      <c r="G198" s="7"/>
      <c r="H198" s="7"/>
      <c r="I198" s="7"/>
      <c r="J198" s="7"/>
      <c r="K198" s="7"/>
      <c r="L198" s="7"/>
      <c r="M198" s="6"/>
    </row>
    <row r="199" spans="1:38" ht="15.95" customHeight="1" x14ac:dyDescent="0.25">
      <c r="A199" s="6"/>
      <c r="B199" s="6"/>
      <c r="C199" s="13"/>
      <c r="D199" s="7"/>
      <c r="E199" s="7"/>
      <c r="F199" s="7"/>
      <c r="G199" s="7"/>
      <c r="H199" s="7"/>
      <c r="I199" s="7"/>
      <c r="J199" s="7"/>
      <c r="K199" s="7"/>
      <c r="L199" s="7"/>
      <c r="M199" s="6"/>
    </row>
    <row r="200" spans="1:38" ht="15.95" customHeight="1" x14ac:dyDescent="0.25">
      <c r="A200" s="6"/>
      <c r="B200" s="6"/>
      <c r="C200" s="13"/>
      <c r="D200" s="7"/>
      <c r="E200" s="7"/>
      <c r="F200" s="7"/>
      <c r="G200" s="7"/>
      <c r="H200" s="7"/>
      <c r="I200" s="7"/>
      <c r="J200" s="7"/>
      <c r="K200" s="7"/>
      <c r="L200" s="7"/>
      <c r="M200" s="6"/>
    </row>
    <row r="201" spans="1:38" ht="15.95" customHeight="1" x14ac:dyDescent="0.25">
      <c r="A201" s="6"/>
      <c r="B201" s="6"/>
      <c r="C201" s="13"/>
      <c r="D201" s="7"/>
      <c r="E201" s="7"/>
      <c r="F201" s="7"/>
      <c r="G201" s="7"/>
      <c r="H201" s="7"/>
      <c r="I201" s="7"/>
      <c r="J201" s="7"/>
      <c r="K201" s="7"/>
      <c r="L201" s="7"/>
      <c r="M201" s="6"/>
    </row>
    <row r="202" spans="1:38" ht="15.95" customHeight="1" x14ac:dyDescent="0.25">
      <c r="A202" s="6"/>
      <c r="B202" s="6"/>
      <c r="C202" s="13"/>
      <c r="D202" s="7"/>
      <c r="E202" s="7"/>
      <c r="F202" s="7"/>
      <c r="G202" s="7"/>
      <c r="H202" s="7"/>
      <c r="I202" s="7"/>
      <c r="J202" s="7"/>
      <c r="K202" s="7"/>
      <c r="L202" s="7"/>
      <c r="M202" s="6"/>
    </row>
    <row r="203" spans="1:38" ht="15.95" customHeight="1" x14ac:dyDescent="0.25">
      <c r="A203" s="6"/>
      <c r="B203" s="6"/>
      <c r="C203" s="13"/>
      <c r="D203" s="7"/>
      <c r="E203" s="7"/>
      <c r="F203" s="7"/>
      <c r="G203" s="7"/>
      <c r="H203" s="7"/>
      <c r="I203" s="7"/>
      <c r="J203" s="7"/>
      <c r="K203" s="7"/>
      <c r="L203" s="7"/>
      <c r="M203" s="6"/>
    </row>
    <row r="204" spans="1:38" ht="15.95" customHeight="1" x14ac:dyDescent="0.25">
      <c r="A204" s="9" t="s">
        <v>96</v>
      </c>
      <c r="B204" s="8"/>
      <c r="C204" s="14"/>
      <c r="D204" s="10"/>
      <c r="E204" s="7"/>
      <c r="F204" s="10">
        <f>ROUNDDOWN(SUMIF(Q181:Q203, "1", F181:F203), 0)</f>
        <v>0</v>
      </c>
      <c r="G204" s="7"/>
      <c r="H204" s="10">
        <f>ROUNDDOWN(SUMIF(Q181:Q203, "1", H181:H203), 0)</f>
        <v>0</v>
      </c>
      <c r="I204" s="7"/>
      <c r="J204" s="10">
        <f>ROUNDDOWN(SUMIF(Q181:Q203, "1", J181:J203), 0)</f>
        <v>0</v>
      </c>
      <c r="K204" s="7"/>
      <c r="L204" s="10">
        <f>F204+H204+J204</f>
        <v>0</v>
      </c>
      <c r="M204" s="8"/>
      <c r="R204">
        <f t="shared" ref="R204:AL204" si="67">ROUNDDOWN(SUM(R181:R182), 0)</f>
        <v>0</v>
      </c>
      <c r="S204">
        <f t="shared" si="67"/>
        <v>0</v>
      </c>
      <c r="T204">
        <f t="shared" si="67"/>
        <v>0</v>
      </c>
      <c r="U204">
        <f t="shared" si="67"/>
        <v>0</v>
      </c>
      <c r="V204">
        <f t="shared" si="67"/>
        <v>0</v>
      </c>
      <c r="W204">
        <f t="shared" si="67"/>
        <v>0</v>
      </c>
      <c r="X204">
        <f t="shared" si="67"/>
        <v>0</v>
      </c>
      <c r="Y204">
        <f t="shared" si="67"/>
        <v>0</v>
      </c>
      <c r="Z204">
        <f t="shared" si="67"/>
        <v>0</v>
      </c>
      <c r="AA204">
        <f t="shared" si="67"/>
        <v>0</v>
      </c>
      <c r="AB204">
        <f t="shared" si="67"/>
        <v>0</v>
      </c>
      <c r="AC204">
        <f t="shared" si="67"/>
        <v>0</v>
      </c>
      <c r="AD204">
        <f t="shared" si="67"/>
        <v>0</v>
      </c>
      <c r="AE204">
        <f t="shared" si="67"/>
        <v>0</v>
      </c>
      <c r="AF204">
        <f t="shared" si="67"/>
        <v>0</v>
      </c>
      <c r="AG204">
        <f t="shared" si="67"/>
        <v>0</v>
      </c>
      <c r="AH204">
        <f t="shared" si="67"/>
        <v>0</v>
      </c>
      <c r="AI204">
        <f t="shared" si="67"/>
        <v>0</v>
      </c>
      <c r="AJ204">
        <f t="shared" si="67"/>
        <v>0</v>
      </c>
      <c r="AK204">
        <f t="shared" si="67"/>
        <v>0</v>
      </c>
      <c r="AL204">
        <f t="shared" si="67"/>
        <v>0</v>
      </c>
    </row>
    <row r="205" spans="1:38" ht="15.95" customHeight="1" x14ac:dyDescent="0.25">
      <c r="A205" s="19" t="s">
        <v>358</v>
      </c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</row>
    <row r="206" spans="1:38" ht="15.95" customHeight="1" x14ac:dyDescent="0.25">
      <c r="A206" s="5" t="s">
        <v>26</v>
      </c>
      <c r="B206" s="5" t="s">
        <v>27</v>
      </c>
      <c r="C206" s="12" t="s">
        <v>23</v>
      </c>
      <c r="D206" s="7">
        <v>44.3</v>
      </c>
      <c r="E206" s="7"/>
      <c r="F206" s="7"/>
      <c r="G206" s="7"/>
      <c r="H206" s="7"/>
      <c r="I206" s="7"/>
      <c r="J206" s="7"/>
      <c r="K206" s="7"/>
      <c r="L206" s="7"/>
      <c r="M206" s="6"/>
      <c r="O206" t="str">
        <f>"01"</f>
        <v>01</v>
      </c>
      <c r="P206" s="1" t="s">
        <v>95</v>
      </c>
      <c r="Q206">
        <v>1</v>
      </c>
      <c r="R206">
        <f>IF(P206="기계경비", J206, 0)</f>
        <v>0</v>
      </c>
      <c r="S206">
        <f>IF(P206="운반비", J206, 0)</f>
        <v>0</v>
      </c>
      <c r="T206">
        <f>IF(P206="작업부산물", F206, 0)</f>
        <v>0</v>
      </c>
      <c r="U206">
        <f>IF(P206="관급", F206, 0)</f>
        <v>0</v>
      </c>
      <c r="V206">
        <f>IF(P206="외주비", J206, 0)</f>
        <v>0</v>
      </c>
      <c r="W206">
        <f>IF(P206="장비비", J206, 0)</f>
        <v>0</v>
      </c>
      <c r="X206">
        <f>IF(P206="폐기물처리비", J206, 0)</f>
        <v>0</v>
      </c>
      <c r="Y206">
        <f>IF(P206="가설비", J206, 0)</f>
        <v>0</v>
      </c>
      <c r="Z206">
        <f>IF(P206="잡비제외분", F206, 0)</f>
        <v>0</v>
      </c>
      <c r="AA206">
        <f>IF(P206="사급자재대", L206, 0)</f>
        <v>0</v>
      </c>
      <c r="AB206">
        <f>IF(P206="관급자재대", L206, 0)</f>
        <v>0</v>
      </c>
      <c r="AC206">
        <f>IF(P206="관급자 관급 자재대", L206, 0)</f>
        <v>0</v>
      </c>
      <c r="AD206">
        <f>IF(P206="사용자항목2", L206, 0)</f>
        <v>0</v>
      </c>
      <c r="AE206">
        <f>IF(P206="사용자항목3", L206, 0)</f>
        <v>0</v>
      </c>
      <c r="AF206">
        <f>IF(P206="사용자항목4", L206, 0)</f>
        <v>0</v>
      </c>
      <c r="AG206">
        <f>IF(P206="사용자항목5", L206, 0)</f>
        <v>0</v>
      </c>
      <c r="AH206">
        <f>IF(P206="사용자항목6", L206, 0)</f>
        <v>0</v>
      </c>
      <c r="AI206">
        <f>IF(P206="사용자항목7", L206, 0)</f>
        <v>0</v>
      </c>
      <c r="AJ206">
        <f>IF(P206="사용자항목8", L206, 0)</f>
        <v>0</v>
      </c>
      <c r="AK206">
        <f>IF(P206="사용자항목9", L206, 0)</f>
        <v>0</v>
      </c>
    </row>
    <row r="207" spans="1:38" ht="15.95" customHeight="1" x14ac:dyDescent="0.25">
      <c r="A207" s="5" t="s">
        <v>65</v>
      </c>
      <c r="B207" s="5" t="s">
        <v>66</v>
      </c>
      <c r="C207" s="12" t="s">
        <v>23</v>
      </c>
      <c r="D207" s="7">
        <v>10.6</v>
      </c>
      <c r="E207" s="7"/>
      <c r="F207" s="7"/>
      <c r="G207" s="7"/>
      <c r="H207" s="7"/>
      <c r="I207" s="7"/>
      <c r="J207" s="7"/>
      <c r="K207" s="7"/>
      <c r="L207" s="7"/>
      <c r="M207" s="5" t="s">
        <v>67</v>
      </c>
      <c r="O207" t="str">
        <f>"01"</f>
        <v>01</v>
      </c>
      <c r="P207" s="1" t="s">
        <v>95</v>
      </c>
      <c r="Q207">
        <v>1</v>
      </c>
      <c r="R207">
        <f>IF(P207="기계경비", J207, 0)</f>
        <v>0</v>
      </c>
      <c r="S207">
        <f>IF(P207="운반비", J207, 0)</f>
        <v>0</v>
      </c>
      <c r="T207">
        <f>IF(P207="작업부산물", F207, 0)</f>
        <v>0</v>
      </c>
      <c r="U207">
        <f>IF(P207="관급", F207, 0)</f>
        <v>0</v>
      </c>
      <c r="V207">
        <f>IF(P207="외주비", J207, 0)</f>
        <v>0</v>
      </c>
      <c r="W207">
        <f>IF(P207="장비비", J207, 0)</f>
        <v>0</v>
      </c>
      <c r="X207">
        <f>IF(P207="폐기물처리비", J207, 0)</f>
        <v>0</v>
      </c>
      <c r="Y207">
        <f>IF(P207="가설비", J207, 0)</f>
        <v>0</v>
      </c>
      <c r="Z207">
        <f>IF(P207="잡비제외분", F207, 0)</f>
        <v>0</v>
      </c>
      <c r="AA207">
        <f>IF(P207="사급자재대", L207, 0)</f>
        <v>0</v>
      </c>
      <c r="AB207">
        <f>IF(P207="관급자재대", L207, 0)</f>
        <v>0</v>
      </c>
      <c r="AC207">
        <f>IF(P207="관급자 관급 자재대", L207, 0)</f>
        <v>0</v>
      </c>
      <c r="AD207">
        <f>IF(P207="사용자항목2", L207, 0)</f>
        <v>0</v>
      </c>
      <c r="AE207">
        <f>IF(P207="사용자항목3", L207, 0)</f>
        <v>0</v>
      </c>
      <c r="AF207">
        <f>IF(P207="사용자항목4", L207, 0)</f>
        <v>0</v>
      </c>
      <c r="AG207">
        <f>IF(P207="사용자항목5", L207, 0)</f>
        <v>0</v>
      </c>
      <c r="AH207">
        <f>IF(P207="사용자항목6", L207, 0)</f>
        <v>0</v>
      </c>
      <c r="AI207">
        <f>IF(P207="사용자항목7", L207, 0)</f>
        <v>0</v>
      </c>
      <c r="AJ207">
        <f>IF(P207="사용자항목8", L207, 0)</f>
        <v>0</v>
      </c>
      <c r="AK207">
        <f>IF(P207="사용자항목9", L207, 0)</f>
        <v>0</v>
      </c>
    </row>
    <row r="208" spans="1:38" ht="15.95" customHeight="1" x14ac:dyDescent="0.25">
      <c r="A208" s="5" t="s">
        <v>255</v>
      </c>
      <c r="B208" s="5" t="s">
        <v>256</v>
      </c>
      <c r="C208" s="12" t="s">
        <v>43</v>
      </c>
      <c r="D208" s="7">
        <v>43</v>
      </c>
      <c r="E208" s="7"/>
      <c r="F208" s="7"/>
      <c r="G208" s="7"/>
      <c r="H208" s="7"/>
      <c r="I208" s="7"/>
      <c r="J208" s="7"/>
      <c r="K208" s="7"/>
      <c r="L208" s="7"/>
      <c r="M208" s="5" t="s">
        <v>160</v>
      </c>
      <c r="O208" t="str">
        <f>""</f>
        <v/>
      </c>
      <c r="P208" s="1" t="s">
        <v>95</v>
      </c>
      <c r="Q208">
        <v>1</v>
      </c>
      <c r="R208">
        <f>IF(P208="기계경비", J208, 0)</f>
        <v>0</v>
      </c>
      <c r="S208">
        <f>IF(P208="운반비", J208, 0)</f>
        <v>0</v>
      </c>
      <c r="T208">
        <f>IF(P208="작업부산물", F208, 0)</f>
        <v>0</v>
      </c>
      <c r="U208">
        <f>IF(P208="관급", F208, 0)</f>
        <v>0</v>
      </c>
      <c r="V208">
        <f>IF(P208="외주비", J208, 0)</f>
        <v>0</v>
      </c>
      <c r="W208">
        <f>IF(P208="장비비", J208, 0)</f>
        <v>0</v>
      </c>
      <c r="X208">
        <f>IF(P208="폐기물처리비", J208, 0)</f>
        <v>0</v>
      </c>
      <c r="Y208">
        <f>IF(P208="가설비", J208, 0)</f>
        <v>0</v>
      </c>
      <c r="Z208">
        <f>IF(P208="잡비제외분", F208, 0)</f>
        <v>0</v>
      </c>
      <c r="AA208">
        <f>IF(P208="사급자재대", L208, 0)</f>
        <v>0</v>
      </c>
      <c r="AB208">
        <f>IF(P208="관급자재대", L208, 0)</f>
        <v>0</v>
      </c>
      <c r="AC208">
        <f>IF(P208="관급자 관급 자재대", L208, 0)</f>
        <v>0</v>
      </c>
      <c r="AD208">
        <f>IF(P208="사용자항목2", L208, 0)</f>
        <v>0</v>
      </c>
      <c r="AE208">
        <f>IF(P208="사용자항목3", L208, 0)</f>
        <v>0</v>
      </c>
      <c r="AF208">
        <f>IF(P208="사용자항목4", L208, 0)</f>
        <v>0</v>
      </c>
      <c r="AG208">
        <f>IF(P208="사용자항목5", L208, 0)</f>
        <v>0</v>
      </c>
      <c r="AH208">
        <f>IF(P208="사용자항목6", L208, 0)</f>
        <v>0</v>
      </c>
      <c r="AI208">
        <f>IF(P208="사용자항목7", L208, 0)</f>
        <v>0</v>
      </c>
      <c r="AJ208">
        <f>IF(P208="사용자항목8", L208, 0)</f>
        <v>0</v>
      </c>
      <c r="AK208">
        <f>IF(P208="사용자항목9", L208, 0)</f>
        <v>0</v>
      </c>
    </row>
    <row r="209" spans="1:37" ht="15.95" customHeight="1" x14ac:dyDescent="0.25">
      <c r="A209" s="5" t="s">
        <v>257</v>
      </c>
      <c r="B209" s="5" t="s">
        <v>258</v>
      </c>
      <c r="C209" s="12" t="s">
        <v>43</v>
      </c>
      <c r="D209" s="7">
        <v>10.3</v>
      </c>
      <c r="E209" s="7"/>
      <c r="F209" s="7"/>
      <c r="G209" s="7"/>
      <c r="H209" s="7"/>
      <c r="I209" s="7"/>
      <c r="J209" s="7"/>
      <c r="K209" s="7"/>
      <c r="L209" s="7"/>
      <c r="M209" s="5" t="s">
        <v>161</v>
      </c>
      <c r="O209" t="str">
        <f>""</f>
        <v/>
      </c>
      <c r="P209" s="1" t="s">
        <v>95</v>
      </c>
      <c r="Q209">
        <v>1</v>
      </c>
      <c r="R209">
        <f>IF(P209="기계경비", J209, 0)</f>
        <v>0</v>
      </c>
      <c r="S209">
        <f>IF(P209="운반비", J209, 0)</f>
        <v>0</v>
      </c>
      <c r="T209">
        <f>IF(P209="작업부산물", F209, 0)</f>
        <v>0</v>
      </c>
      <c r="U209">
        <f>IF(P209="관급", F209, 0)</f>
        <v>0</v>
      </c>
      <c r="V209">
        <f>IF(P209="외주비", J209, 0)</f>
        <v>0</v>
      </c>
      <c r="W209">
        <f>IF(P209="장비비", J209, 0)</f>
        <v>0</v>
      </c>
      <c r="X209">
        <f>IF(P209="폐기물처리비", J209, 0)</f>
        <v>0</v>
      </c>
      <c r="Y209">
        <f>IF(P209="가설비", J209, 0)</f>
        <v>0</v>
      </c>
      <c r="Z209">
        <f>IF(P209="잡비제외분", F209, 0)</f>
        <v>0</v>
      </c>
      <c r="AA209">
        <f>IF(P209="사급자재대", L209, 0)</f>
        <v>0</v>
      </c>
      <c r="AB209">
        <f>IF(P209="관급자재대", L209, 0)</f>
        <v>0</v>
      </c>
      <c r="AC209">
        <f>IF(P209="관급자 관급 자재대", L209, 0)</f>
        <v>0</v>
      </c>
      <c r="AD209">
        <f>IF(P209="사용자항목2", L209, 0)</f>
        <v>0</v>
      </c>
      <c r="AE209">
        <f>IF(P209="사용자항목3", L209, 0)</f>
        <v>0</v>
      </c>
      <c r="AF209">
        <f>IF(P209="사용자항목4", L209, 0)</f>
        <v>0</v>
      </c>
      <c r="AG209">
        <f>IF(P209="사용자항목5", L209, 0)</f>
        <v>0</v>
      </c>
      <c r="AH209">
        <f>IF(P209="사용자항목6", L209, 0)</f>
        <v>0</v>
      </c>
      <c r="AI209">
        <f>IF(P209="사용자항목7", L209, 0)</f>
        <v>0</v>
      </c>
      <c r="AJ209">
        <f>IF(P209="사용자항목8", L209, 0)</f>
        <v>0</v>
      </c>
      <c r="AK209">
        <f>IF(P209="사용자항목9", L209, 0)</f>
        <v>0</v>
      </c>
    </row>
    <row r="210" spans="1:37" ht="15.95" customHeight="1" x14ac:dyDescent="0.25">
      <c r="A210" s="6"/>
      <c r="B210" s="6"/>
      <c r="C210" s="13"/>
      <c r="D210" s="7"/>
      <c r="E210" s="7"/>
      <c r="F210" s="7"/>
      <c r="G210" s="7"/>
      <c r="H210" s="7"/>
      <c r="I210" s="7"/>
      <c r="J210" s="7"/>
      <c r="K210" s="7"/>
      <c r="L210" s="7"/>
      <c r="M210" s="6"/>
    </row>
    <row r="211" spans="1:37" ht="15.95" customHeight="1" x14ac:dyDescent="0.25">
      <c r="A211" s="6"/>
      <c r="B211" s="6"/>
      <c r="C211" s="13"/>
      <c r="D211" s="7"/>
      <c r="E211" s="7"/>
      <c r="F211" s="7"/>
      <c r="G211" s="7"/>
      <c r="H211" s="7"/>
      <c r="I211" s="7"/>
      <c r="J211" s="7"/>
      <c r="K211" s="7"/>
      <c r="L211" s="7"/>
      <c r="M211" s="6"/>
    </row>
    <row r="212" spans="1:37" ht="15.95" customHeight="1" x14ac:dyDescent="0.25">
      <c r="A212" s="6"/>
      <c r="B212" s="6"/>
      <c r="C212" s="13"/>
      <c r="D212" s="7"/>
      <c r="E212" s="7"/>
      <c r="F212" s="7"/>
      <c r="G212" s="7"/>
      <c r="H212" s="7"/>
      <c r="I212" s="7"/>
      <c r="J212" s="7"/>
      <c r="K212" s="7"/>
      <c r="L212" s="7"/>
      <c r="M212" s="6"/>
    </row>
    <row r="213" spans="1:37" ht="15.95" customHeight="1" x14ac:dyDescent="0.25">
      <c r="A213" s="6"/>
      <c r="B213" s="6"/>
      <c r="C213" s="13"/>
      <c r="D213" s="7"/>
      <c r="E213" s="7"/>
      <c r="F213" s="7"/>
      <c r="G213" s="7"/>
      <c r="H213" s="7"/>
      <c r="I213" s="7"/>
      <c r="J213" s="7"/>
      <c r="K213" s="7"/>
      <c r="L213" s="7"/>
      <c r="M213" s="6"/>
    </row>
    <row r="214" spans="1:37" ht="15.95" customHeight="1" x14ac:dyDescent="0.25">
      <c r="A214" s="6"/>
      <c r="B214" s="6"/>
      <c r="C214" s="13"/>
      <c r="D214" s="7"/>
      <c r="E214" s="7"/>
      <c r="F214" s="7"/>
      <c r="G214" s="7"/>
      <c r="H214" s="7"/>
      <c r="I214" s="7"/>
      <c r="J214" s="7"/>
      <c r="K214" s="7"/>
      <c r="L214" s="7"/>
      <c r="M214" s="6"/>
    </row>
    <row r="215" spans="1:37" ht="15.95" customHeight="1" x14ac:dyDescent="0.25">
      <c r="A215" s="6"/>
      <c r="B215" s="6"/>
      <c r="C215" s="13"/>
      <c r="D215" s="7"/>
      <c r="E215" s="7"/>
      <c r="F215" s="7"/>
      <c r="G215" s="7"/>
      <c r="H215" s="7"/>
      <c r="I215" s="7"/>
      <c r="J215" s="7"/>
      <c r="K215" s="7"/>
      <c r="L215" s="7"/>
      <c r="M215" s="6"/>
    </row>
    <row r="216" spans="1:37" ht="15.95" customHeight="1" x14ac:dyDescent="0.25">
      <c r="A216" s="6"/>
      <c r="B216" s="6"/>
      <c r="C216" s="13"/>
      <c r="D216" s="7"/>
      <c r="E216" s="7"/>
      <c r="F216" s="7"/>
      <c r="G216" s="7"/>
      <c r="H216" s="7"/>
      <c r="I216" s="7"/>
      <c r="J216" s="7"/>
      <c r="K216" s="7"/>
      <c r="L216" s="7"/>
      <c r="M216" s="6"/>
    </row>
    <row r="217" spans="1:37" ht="15.95" customHeight="1" x14ac:dyDescent="0.25">
      <c r="A217" s="6"/>
      <c r="B217" s="6"/>
      <c r="C217" s="13"/>
      <c r="D217" s="7"/>
      <c r="E217" s="7"/>
      <c r="F217" s="7"/>
      <c r="G217" s="7"/>
      <c r="H217" s="7"/>
      <c r="I217" s="7"/>
      <c r="J217" s="7"/>
      <c r="K217" s="7"/>
      <c r="L217" s="7"/>
      <c r="M217" s="6"/>
    </row>
    <row r="218" spans="1:37" ht="15.95" customHeight="1" x14ac:dyDescent="0.25">
      <c r="A218" s="6"/>
      <c r="B218" s="6"/>
      <c r="C218" s="13"/>
      <c r="D218" s="7"/>
      <c r="E218" s="7"/>
      <c r="F218" s="7"/>
      <c r="G218" s="7"/>
      <c r="H218" s="7"/>
      <c r="I218" s="7"/>
      <c r="J218" s="7"/>
      <c r="K218" s="7"/>
      <c r="L218" s="7"/>
      <c r="M218" s="6"/>
    </row>
    <row r="219" spans="1:37" ht="15.95" customHeight="1" x14ac:dyDescent="0.25">
      <c r="A219" s="6"/>
      <c r="B219" s="6"/>
      <c r="C219" s="13"/>
      <c r="D219" s="7"/>
      <c r="E219" s="7"/>
      <c r="F219" s="7"/>
      <c r="G219" s="7"/>
      <c r="H219" s="7"/>
      <c r="I219" s="7"/>
      <c r="J219" s="7"/>
      <c r="K219" s="7"/>
      <c r="L219" s="7"/>
      <c r="M219" s="6"/>
    </row>
    <row r="220" spans="1:37" ht="15.95" customHeight="1" x14ac:dyDescent="0.25">
      <c r="A220" s="6"/>
      <c r="B220" s="6"/>
      <c r="C220" s="13"/>
      <c r="D220" s="7"/>
      <c r="E220" s="7"/>
      <c r="F220" s="7"/>
      <c r="G220" s="7"/>
      <c r="H220" s="7"/>
      <c r="I220" s="7"/>
      <c r="J220" s="7"/>
      <c r="K220" s="7"/>
      <c r="L220" s="7"/>
      <c r="M220" s="6"/>
    </row>
    <row r="221" spans="1:37" ht="15.95" customHeight="1" x14ac:dyDescent="0.25">
      <c r="A221" s="6"/>
      <c r="B221" s="6"/>
      <c r="C221" s="13"/>
      <c r="D221" s="7"/>
      <c r="E221" s="7"/>
      <c r="F221" s="7"/>
      <c r="G221" s="7"/>
      <c r="H221" s="7"/>
      <c r="I221" s="7"/>
      <c r="J221" s="7"/>
      <c r="K221" s="7"/>
      <c r="L221" s="7"/>
      <c r="M221" s="6"/>
    </row>
    <row r="222" spans="1:37" ht="15.95" customHeight="1" x14ac:dyDescent="0.25">
      <c r="A222" s="6"/>
      <c r="B222" s="6"/>
      <c r="C222" s="13"/>
      <c r="D222" s="7"/>
      <c r="E222" s="7"/>
      <c r="F222" s="7"/>
      <c r="G222" s="7"/>
      <c r="H222" s="7"/>
      <c r="I222" s="7"/>
      <c r="J222" s="7"/>
      <c r="K222" s="7"/>
      <c r="L222" s="7"/>
      <c r="M222" s="6"/>
    </row>
    <row r="223" spans="1:37" ht="15.95" customHeight="1" x14ac:dyDescent="0.25">
      <c r="A223" s="6"/>
      <c r="B223" s="6"/>
      <c r="C223" s="13"/>
      <c r="D223" s="7"/>
      <c r="E223" s="7"/>
      <c r="F223" s="7"/>
      <c r="G223" s="7"/>
      <c r="H223" s="7"/>
      <c r="I223" s="7"/>
      <c r="J223" s="7"/>
      <c r="K223" s="7"/>
      <c r="L223" s="7"/>
      <c r="M223" s="6"/>
    </row>
    <row r="224" spans="1:37" ht="15.95" customHeight="1" x14ac:dyDescent="0.25">
      <c r="A224" s="6"/>
      <c r="B224" s="6"/>
      <c r="C224" s="13"/>
      <c r="D224" s="7"/>
      <c r="E224" s="7"/>
      <c r="F224" s="7"/>
      <c r="G224" s="7"/>
      <c r="H224" s="7"/>
      <c r="I224" s="7"/>
      <c r="J224" s="7"/>
      <c r="K224" s="7"/>
      <c r="L224" s="7"/>
      <c r="M224" s="6"/>
    </row>
    <row r="225" spans="1:38" ht="15.95" customHeight="1" x14ac:dyDescent="0.25">
      <c r="A225" s="6"/>
      <c r="B225" s="6"/>
      <c r="C225" s="13"/>
      <c r="D225" s="7"/>
      <c r="E225" s="7"/>
      <c r="F225" s="7"/>
      <c r="G225" s="7"/>
      <c r="H225" s="7"/>
      <c r="I225" s="7"/>
      <c r="J225" s="7"/>
      <c r="K225" s="7"/>
      <c r="L225" s="7"/>
      <c r="M225" s="6"/>
    </row>
    <row r="226" spans="1:38" ht="15.95" customHeight="1" x14ac:dyDescent="0.25">
      <c r="A226" s="6"/>
      <c r="B226" s="6"/>
      <c r="C226" s="13"/>
      <c r="D226" s="7"/>
      <c r="E226" s="7"/>
      <c r="F226" s="7"/>
      <c r="G226" s="7"/>
      <c r="H226" s="7"/>
      <c r="I226" s="7"/>
      <c r="J226" s="7"/>
      <c r="K226" s="7"/>
      <c r="L226" s="7"/>
      <c r="M226" s="6"/>
    </row>
    <row r="227" spans="1:38" ht="15.95" customHeight="1" x14ac:dyDescent="0.25">
      <c r="A227" s="6"/>
      <c r="B227" s="6"/>
      <c r="C227" s="13"/>
      <c r="D227" s="7"/>
      <c r="E227" s="7"/>
      <c r="F227" s="7"/>
      <c r="G227" s="7"/>
      <c r="H227" s="7"/>
      <c r="I227" s="7"/>
      <c r="J227" s="7"/>
      <c r="K227" s="7"/>
      <c r="L227" s="7"/>
      <c r="M227" s="6"/>
    </row>
    <row r="228" spans="1:38" ht="15.95" customHeight="1" x14ac:dyDescent="0.25">
      <c r="A228" s="6"/>
      <c r="B228" s="6"/>
      <c r="C228" s="13"/>
      <c r="D228" s="7"/>
      <c r="E228" s="7"/>
      <c r="F228" s="7"/>
      <c r="G228" s="7"/>
      <c r="H228" s="7"/>
      <c r="I228" s="7"/>
      <c r="J228" s="7"/>
      <c r="K228" s="7"/>
      <c r="L228" s="7"/>
      <c r="M228" s="6"/>
    </row>
    <row r="229" spans="1:38" ht="15.95" customHeight="1" x14ac:dyDescent="0.25">
      <c r="A229" s="9" t="s">
        <v>96</v>
      </c>
      <c r="B229" s="8"/>
      <c r="C229" s="14"/>
      <c r="D229" s="10"/>
      <c r="E229" s="7"/>
      <c r="F229" s="10">
        <f>ROUNDDOWN(SUMIF(Q206:Q228, "1", F206:F228), 0)</f>
        <v>0</v>
      </c>
      <c r="G229" s="7"/>
      <c r="H229" s="10">
        <f>ROUNDDOWN(SUMIF(Q206:Q228, "1", H206:H228), 0)</f>
        <v>0</v>
      </c>
      <c r="I229" s="7"/>
      <c r="J229" s="10">
        <f>ROUNDDOWN(SUMIF(Q206:Q228, "1", J206:J228), 0)</f>
        <v>0</v>
      </c>
      <c r="K229" s="7"/>
      <c r="L229" s="10">
        <f>F229+H229+J229</f>
        <v>0</v>
      </c>
      <c r="M229" s="8"/>
      <c r="R229">
        <f t="shared" ref="R229:AL229" si="68">ROUNDDOWN(SUM(R206:R209), 0)</f>
        <v>0</v>
      </c>
      <c r="S229">
        <f t="shared" si="68"/>
        <v>0</v>
      </c>
      <c r="T229">
        <f t="shared" si="68"/>
        <v>0</v>
      </c>
      <c r="U229">
        <f t="shared" si="68"/>
        <v>0</v>
      </c>
      <c r="V229">
        <f t="shared" si="68"/>
        <v>0</v>
      </c>
      <c r="W229">
        <f t="shared" si="68"/>
        <v>0</v>
      </c>
      <c r="X229">
        <f t="shared" si="68"/>
        <v>0</v>
      </c>
      <c r="Y229">
        <f t="shared" si="68"/>
        <v>0</v>
      </c>
      <c r="Z229">
        <f t="shared" si="68"/>
        <v>0</v>
      </c>
      <c r="AA229">
        <f t="shared" si="68"/>
        <v>0</v>
      </c>
      <c r="AB229">
        <f t="shared" si="68"/>
        <v>0</v>
      </c>
      <c r="AC229">
        <f t="shared" si="68"/>
        <v>0</v>
      </c>
      <c r="AD229">
        <f t="shared" si="68"/>
        <v>0</v>
      </c>
      <c r="AE229">
        <f t="shared" si="68"/>
        <v>0</v>
      </c>
      <c r="AF229">
        <f t="shared" si="68"/>
        <v>0</v>
      </c>
      <c r="AG229">
        <f t="shared" si="68"/>
        <v>0</v>
      </c>
      <c r="AH229">
        <f t="shared" si="68"/>
        <v>0</v>
      </c>
      <c r="AI229">
        <f t="shared" si="68"/>
        <v>0</v>
      </c>
      <c r="AJ229">
        <f t="shared" si="68"/>
        <v>0</v>
      </c>
      <c r="AK229">
        <f t="shared" si="68"/>
        <v>0</v>
      </c>
      <c r="AL229">
        <f t="shared" si="68"/>
        <v>0</v>
      </c>
    </row>
    <row r="230" spans="1:38" ht="15.95" customHeight="1" x14ac:dyDescent="0.25">
      <c r="A230" s="19" t="s">
        <v>359</v>
      </c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</row>
    <row r="231" spans="1:38" ht="15.95" customHeight="1" x14ac:dyDescent="0.25">
      <c r="A231" s="5" t="s">
        <v>259</v>
      </c>
      <c r="B231" s="5" t="s">
        <v>260</v>
      </c>
      <c r="C231" s="12" t="s">
        <v>43</v>
      </c>
      <c r="D231" s="7">
        <v>10.1</v>
      </c>
      <c r="E231" s="7"/>
      <c r="F231" s="7"/>
      <c r="G231" s="7"/>
      <c r="H231" s="7"/>
      <c r="I231" s="7"/>
      <c r="J231" s="7"/>
      <c r="K231" s="7"/>
      <c r="L231" s="7"/>
      <c r="M231" s="5" t="s">
        <v>162</v>
      </c>
      <c r="O231" t="str">
        <f>""</f>
        <v/>
      </c>
      <c r="P231" s="1" t="s">
        <v>95</v>
      </c>
      <c r="Q231">
        <v>1</v>
      </c>
      <c r="R231">
        <f t="shared" ref="R231:R238" si="69">IF(P231="기계경비", J231, 0)</f>
        <v>0</v>
      </c>
      <c r="S231">
        <f t="shared" ref="S231:S238" si="70">IF(P231="운반비", J231, 0)</f>
        <v>0</v>
      </c>
      <c r="T231">
        <f t="shared" ref="T231:T238" si="71">IF(P231="작업부산물", F231, 0)</f>
        <v>0</v>
      </c>
      <c r="U231">
        <f t="shared" ref="U231:U238" si="72">IF(P231="관급", F231, 0)</f>
        <v>0</v>
      </c>
      <c r="V231">
        <f t="shared" ref="V231:V238" si="73">IF(P231="외주비", J231, 0)</f>
        <v>0</v>
      </c>
      <c r="W231">
        <f t="shared" ref="W231:W238" si="74">IF(P231="장비비", J231, 0)</f>
        <v>0</v>
      </c>
      <c r="X231">
        <f t="shared" ref="X231:X238" si="75">IF(P231="폐기물처리비", J231, 0)</f>
        <v>0</v>
      </c>
      <c r="Y231">
        <f t="shared" ref="Y231:Y238" si="76">IF(P231="가설비", J231, 0)</f>
        <v>0</v>
      </c>
      <c r="Z231">
        <f t="shared" ref="Z231:Z238" si="77">IF(P231="잡비제외분", F231, 0)</f>
        <v>0</v>
      </c>
      <c r="AA231">
        <f t="shared" ref="AA231:AA238" si="78">IF(P231="사급자재대", L231, 0)</f>
        <v>0</v>
      </c>
      <c r="AB231">
        <f t="shared" ref="AB231:AB238" si="79">IF(P231="관급자재대", L231, 0)</f>
        <v>0</v>
      </c>
      <c r="AC231">
        <f t="shared" ref="AC231:AC238" si="80">IF(P231="관급자 관급 자재대", L231, 0)</f>
        <v>0</v>
      </c>
      <c r="AD231">
        <f t="shared" ref="AD231:AD238" si="81">IF(P231="사용자항목2", L231, 0)</f>
        <v>0</v>
      </c>
      <c r="AE231">
        <f t="shared" ref="AE231:AE238" si="82">IF(P231="사용자항목3", L231, 0)</f>
        <v>0</v>
      </c>
      <c r="AF231">
        <f t="shared" ref="AF231:AF238" si="83">IF(P231="사용자항목4", L231, 0)</f>
        <v>0</v>
      </c>
      <c r="AG231">
        <f t="shared" ref="AG231:AG238" si="84">IF(P231="사용자항목5", L231, 0)</f>
        <v>0</v>
      </c>
      <c r="AH231">
        <f t="shared" ref="AH231:AH238" si="85">IF(P231="사용자항목6", L231, 0)</f>
        <v>0</v>
      </c>
      <c r="AI231">
        <f t="shared" ref="AI231:AI238" si="86">IF(P231="사용자항목7", L231, 0)</f>
        <v>0</v>
      </c>
      <c r="AJ231">
        <f t="shared" ref="AJ231:AJ238" si="87">IF(P231="사용자항목8", L231, 0)</f>
        <v>0</v>
      </c>
      <c r="AK231">
        <f t="shared" ref="AK231:AK238" si="88">IF(P231="사용자항목9", L231, 0)</f>
        <v>0</v>
      </c>
    </row>
    <row r="232" spans="1:38" ht="15.95" customHeight="1" x14ac:dyDescent="0.25">
      <c r="A232" s="5" t="s">
        <v>261</v>
      </c>
      <c r="B232" s="5" t="s">
        <v>262</v>
      </c>
      <c r="C232" s="12" t="s">
        <v>43</v>
      </c>
      <c r="D232" s="7">
        <v>43</v>
      </c>
      <c r="E232" s="7"/>
      <c r="F232" s="7"/>
      <c r="G232" s="7"/>
      <c r="H232" s="7"/>
      <c r="I232" s="7"/>
      <c r="J232" s="7"/>
      <c r="K232" s="7"/>
      <c r="L232" s="7"/>
      <c r="M232" s="5" t="s">
        <v>164</v>
      </c>
      <c r="O232" t="str">
        <f>""</f>
        <v/>
      </c>
      <c r="P232" s="1" t="s">
        <v>95</v>
      </c>
      <c r="Q232">
        <v>1</v>
      </c>
      <c r="R232">
        <f t="shared" si="69"/>
        <v>0</v>
      </c>
      <c r="S232">
        <f t="shared" si="70"/>
        <v>0</v>
      </c>
      <c r="T232">
        <f t="shared" si="71"/>
        <v>0</v>
      </c>
      <c r="U232">
        <f t="shared" si="72"/>
        <v>0</v>
      </c>
      <c r="V232">
        <f t="shared" si="73"/>
        <v>0</v>
      </c>
      <c r="W232">
        <f t="shared" si="74"/>
        <v>0</v>
      </c>
      <c r="X232">
        <f t="shared" si="75"/>
        <v>0</v>
      </c>
      <c r="Y232">
        <f t="shared" si="76"/>
        <v>0</v>
      </c>
      <c r="Z232">
        <f t="shared" si="77"/>
        <v>0</v>
      </c>
      <c r="AA232">
        <f t="shared" si="78"/>
        <v>0</v>
      </c>
      <c r="AB232">
        <f t="shared" si="79"/>
        <v>0</v>
      </c>
      <c r="AC232">
        <f t="shared" si="80"/>
        <v>0</v>
      </c>
      <c r="AD232">
        <f t="shared" si="81"/>
        <v>0</v>
      </c>
      <c r="AE232">
        <f t="shared" si="82"/>
        <v>0</v>
      </c>
      <c r="AF232">
        <f t="shared" si="83"/>
        <v>0</v>
      </c>
      <c r="AG232">
        <f t="shared" si="84"/>
        <v>0</v>
      </c>
      <c r="AH232">
        <f t="shared" si="85"/>
        <v>0</v>
      </c>
      <c r="AI232">
        <f t="shared" si="86"/>
        <v>0</v>
      </c>
      <c r="AJ232">
        <f t="shared" si="87"/>
        <v>0</v>
      </c>
      <c r="AK232">
        <f t="shared" si="88"/>
        <v>0</v>
      </c>
    </row>
    <row r="233" spans="1:38" ht="15.95" customHeight="1" x14ac:dyDescent="0.25">
      <c r="A233" s="5" t="s">
        <v>263</v>
      </c>
      <c r="B233" s="5" t="s">
        <v>264</v>
      </c>
      <c r="C233" s="12" t="s">
        <v>43</v>
      </c>
      <c r="D233" s="7">
        <v>43</v>
      </c>
      <c r="E233" s="7"/>
      <c r="F233" s="7"/>
      <c r="G233" s="7"/>
      <c r="H233" s="7"/>
      <c r="I233" s="7"/>
      <c r="J233" s="7"/>
      <c r="K233" s="7"/>
      <c r="L233" s="7"/>
      <c r="M233" s="5" t="s">
        <v>165</v>
      </c>
      <c r="O233" t="str">
        <f>""</f>
        <v/>
      </c>
      <c r="P233" s="1" t="s">
        <v>95</v>
      </c>
      <c r="Q233">
        <v>1</v>
      </c>
      <c r="R233">
        <f t="shared" si="69"/>
        <v>0</v>
      </c>
      <c r="S233">
        <f t="shared" si="70"/>
        <v>0</v>
      </c>
      <c r="T233">
        <f t="shared" si="71"/>
        <v>0</v>
      </c>
      <c r="U233">
        <f t="shared" si="72"/>
        <v>0</v>
      </c>
      <c r="V233">
        <f t="shared" si="73"/>
        <v>0</v>
      </c>
      <c r="W233">
        <f t="shared" si="74"/>
        <v>0</v>
      </c>
      <c r="X233">
        <f t="shared" si="75"/>
        <v>0</v>
      </c>
      <c r="Y233">
        <f t="shared" si="76"/>
        <v>0</v>
      </c>
      <c r="Z233">
        <f t="shared" si="77"/>
        <v>0</v>
      </c>
      <c r="AA233">
        <f t="shared" si="78"/>
        <v>0</v>
      </c>
      <c r="AB233">
        <f t="shared" si="79"/>
        <v>0</v>
      </c>
      <c r="AC233">
        <f t="shared" si="80"/>
        <v>0</v>
      </c>
      <c r="AD233">
        <f t="shared" si="81"/>
        <v>0</v>
      </c>
      <c r="AE233">
        <f t="shared" si="82"/>
        <v>0</v>
      </c>
      <c r="AF233">
        <f t="shared" si="83"/>
        <v>0</v>
      </c>
      <c r="AG233">
        <f t="shared" si="84"/>
        <v>0</v>
      </c>
      <c r="AH233">
        <f t="shared" si="85"/>
        <v>0</v>
      </c>
      <c r="AI233">
        <f t="shared" si="86"/>
        <v>0</v>
      </c>
      <c r="AJ233">
        <f t="shared" si="87"/>
        <v>0</v>
      </c>
      <c r="AK233">
        <f t="shared" si="88"/>
        <v>0</v>
      </c>
    </row>
    <row r="234" spans="1:38" ht="15.95" customHeight="1" x14ac:dyDescent="0.25">
      <c r="A234" s="5" t="s">
        <v>163</v>
      </c>
      <c r="B234" s="5" t="s">
        <v>265</v>
      </c>
      <c r="C234" s="12" t="s">
        <v>43</v>
      </c>
      <c r="D234" s="7">
        <v>66.7</v>
      </c>
      <c r="E234" s="7"/>
      <c r="F234" s="7"/>
      <c r="G234" s="7"/>
      <c r="H234" s="7"/>
      <c r="I234" s="7"/>
      <c r="J234" s="7"/>
      <c r="K234" s="7"/>
      <c r="L234" s="7"/>
      <c r="M234" s="5" t="s">
        <v>166</v>
      </c>
      <c r="O234" t="str">
        <f>""</f>
        <v/>
      </c>
      <c r="P234" s="1" t="s">
        <v>95</v>
      </c>
      <c r="Q234">
        <v>1</v>
      </c>
      <c r="R234">
        <f t="shared" si="69"/>
        <v>0</v>
      </c>
      <c r="S234">
        <f t="shared" si="70"/>
        <v>0</v>
      </c>
      <c r="T234">
        <f t="shared" si="71"/>
        <v>0</v>
      </c>
      <c r="U234">
        <f t="shared" si="72"/>
        <v>0</v>
      </c>
      <c r="V234">
        <f t="shared" si="73"/>
        <v>0</v>
      </c>
      <c r="W234">
        <f t="shared" si="74"/>
        <v>0</v>
      </c>
      <c r="X234">
        <f t="shared" si="75"/>
        <v>0</v>
      </c>
      <c r="Y234">
        <f t="shared" si="76"/>
        <v>0</v>
      </c>
      <c r="Z234">
        <f t="shared" si="77"/>
        <v>0</v>
      </c>
      <c r="AA234">
        <f t="shared" si="78"/>
        <v>0</v>
      </c>
      <c r="AB234">
        <f t="shared" si="79"/>
        <v>0</v>
      </c>
      <c r="AC234">
        <f t="shared" si="80"/>
        <v>0</v>
      </c>
      <c r="AD234">
        <f t="shared" si="81"/>
        <v>0</v>
      </c>
      <c r="AE234">
        <f t="shared" si="82"/>
        <v>0</v>
      </c>
      <c r="AF234">
        <f t="shared" si="83"/>
        <v>0</v>
      </c>
      <c r="AG234">
        <f t="shared" si="84"/>
        <v>0</v>
      </c>
      <c r="AH234">
        <f t="shared" si="85"/>
        <v>0</v>
      </c>
      <c r="AI234">
        <f t="shared" si="86"/>
        <v>0</v>
      </c>
      <c r="AJ234">
        <f t="shared" si="87"/>
        <v>0</v>
      </c>
      <c r="AK234">
        <f t="shared" si="88"/>
        <v>0</v>
      </c>
    </row>
    <row r="235" spans="1:38" ht="15.95" customHeight="1" x14ac:dyDescent="0.25">
      <c r="A235" s="5" t="s">
        <v>79</v>
      </c>
      <c r="B235" s="5" t="s">
        <v>80</v>
      </c>
      <c r="C235" s="12" t="s">
        <v>46</v>
      </c>
      <c r="D235" s="7">
        <v>7.4</v>
      </c>
      <c r="E235" s="7"/>
      <c r="F235" s="7"/>
      <c r="G235" s="7"/>
      <c r="H235" s="7"/>
      <c r="I235" s="7"/>
      <c r="J235" s="7"/>
      <c r="K235" s="7"/>
      <c r="L235" s="7"/>
      <c r="M235" s="5" t="s">
        <v>81</v>
      </c>
      <c r="O235" t="str">
        <f>"01"</f>
        <v>01</v>
      </c>
      <c r="P235" s="1" t="s">
        <v>95</v>
      </c>
      <c r="Q235">
        <v>1</v>
      </c>
      <c r="R235">
        <f t="shared" si="69"/>
        <v>0</v>
      </c>
      <c r="S235">
        <f t="shared" si="70"/>
        <v>0</v>
      </c>
      <c r="T235">
        <f t="shared" si="71"/>
        <v>0</v>
      </c>
      <c r="U235">
        <f t="shared" si="72"/>
        <v>0</v>
      </c>
      <c r="V235">
        <f t="shared" si="73"/>
        <v>0</v>
      </c>
      <c r="W235">
        <f t="shared" si="74"/>
        <v>0</v>
      </c>
      <c r="X235">
        <f t="shared" si="75"/>
        <v>0</v>
      </c>
      <c r="Y235">
        <f t="shared" si="76"/>
        <v>0</v>
      </c>
      <c r="Z235">
        <f t="shared" si="77"/>
        <v>0</v>
      </c>
      <c r="AA235">
        <f t="shared" si="78"/>
        <v>0</v>
      </c>
      <c r="AB235">
        <f t="shared" si="79"/>
        <v>0</v>
      </c>
      <c r="AC235">
        <f t="shared" si="80"/>
        <v>0</v>
      </c>
      <c r="AD235">
        <f t="shared" si="81"/>
        <v>0</v>
      </c>
      <c r="AE235">
        <f t="shared" si="82"/>
        <v>0</v>
      </c>
      <c r="AF235">
        <f t="shared" si="83"/>
        <v>0</v>
      </c>
      <c r="AG235">
        <f t="shared" si="84"/>
        <v>0</v>
      </c>
      <c r="AH235">
        <f t="shared" si="85"/>
        <v>0</v>
      </c>
      <c r="AI235">
        <f t="shared" si="86"/>
        <v>0</v>
      </c>
      <c r="AJ235">
        <f t="shared" si="87"/>
        <v>0</v>
      </c>
      <c r="AK235">
        <f t="shared" si="88"/>
        <v>0</v>
      </c>
    </row>
    <row r="236" spans="1:38" ht="15.95" customHeight="1" x14ac:dyDescent="0.25">
      <c r="A236" s="5" t="s">
        <v>266</v>
      </c>
      <c r="B236" s="5" t="s">
        <v>267</v>
      </c>
      <c r="C236" s="12" t="s">
        <v>43</v>
      </c>
      <c r="D236" s="7">
        <v>9</v>
      </c>
      <c r="E236" s="7"/>
      <c r="F236" s="7"/>
      <c r="G236" s="7"/>
      <c r="H236" s="7"/>
      <c r="I236" s="7"/>
      <c r="J236" s="7"/>
      <c r="K236" s="7"/>
      <c r="L236" s="7"/>
      <c r="M236" s="5" t="s">
        <v>167</v>
      </c>
      <c r="O236" t="str">
        <f>""</f>
        <v/>
      </c>
      <c r="P236" s="1" t="s">
        <v>95</v>
      </c>
      <c r="Q236">
        <v>1</v>
      </c>
      <c r="R236">
        <f t="shared" si="69"/>
        <v>0</v>
      </c>
      <c r="S236">
        <f t="shared" si="70"/>
        <v>0</v>
      </c>
      <c r="T236">
        <f t="shared" si="71"/>
        <v>0</v>
      </c>
      <c r="U236">
        <f t="shared" si="72"/>
        <v>0</v>
      </c>
      <c r="V236">
        <f t="shared" si="73"/>
        <v>0</v>
      </c>
      <c r="W236">
        <f t="shared" si="74"/>
        <v>0</v>
      </c>
      <c r="X236">
        <f t="shared" si="75"/>
        <v>0</v>
      </c>
      <c r="Y236">
        <f t="shared" si="76"/>
        <v>0</v>
      </c>
      <c r="Z236">
        <f t="shared" si="77"/>
        <v>0</v>
      </c>
      <c r="AA236">
        <f t="shared" si="78"/>
        <v>0</v>
      </c>
      <c r="AB236">
        <f t="shared" si="79"/>
        <v>0</v>
      </c>
      <c r="AC236">
        <f t="shared" si="80"/>
        <v>0</v>
      </c>
      <c r="AD236">
        <f t="shared" si="81"/>
        <v>0</v>
      </c>
      <c r="AE236">
        <f t="shared" si="82"/>
        <v>0</v>
      </c>
      <c r="AF236">
        <f t="shared" si="83"/>
        <v>0</v>
      </c>
      <c r="AG236">
        <f t="shared" si="84"/>
        <v>0</v>
      </c>
      <c r="AH236">
        <f t="shared" si="85"/>
        <v>0</v>
      </c>
      <c r="AI236">
        <f t="shared" si="86"/>
        <v>0</v>
      </c>
      <c r="AJ236">
        <f t="shared" si="87"/>
        <v>0</v>
      </c>
      <c r="AK236">
        <f t="shared" si="88"/>
        <v>0</v>
      </c>
    </row>
    <row r="237" spans="1:38" ht="15.95" customHeight="1" x14ac:dyDescent="0.25">
      <c r="A237" s="5" t="s">
        <v>268</v>
      </c>
      <c r="B237" s="5" t="s">
        <v>269</v>
      </c>
      <c r="C237" s="12" t="s">
        <v>43</v>
      </c>
      <c r="D237" s="7">
        <v>1.6</v>
      </c>
      <c r="E237" s="7"/>
      <c r="F237" s="7"/>
      <c r="G237" s="7"/>
      <c r="H237" s="7"/>
      <c r="I237" s="7"/>
      <c r="J237" s="7"/>
      <c r="K237" s="7"/>
      <c r="L237" s="7"/>
      <c r="M237" s="5" t="s">
        <v>168</v>
      </c>
      <c r="O237" t="str">
        <f>""</f>
        <v/>
      </c>
      <c r="P237" s="1" t="s">
        <v>95</v>
      </c>
      <c r="Q237">
        <v>1</v>
      </c>
      <c r="R237">
        <f t="shared" si="69"/>
        <v>0</v>
      </c>
      <c r="S237">
        <f t="shared" si="70"/>
        <v>0</v>
      </c>
      <c r="T237">
        <f t="shared" si="71"/>
        <v>0</v>
      </c>
      <c r="U237">
        <f t="shared" si="72"/>
        <v>0</v>
      </c>
      <c r="V237">
        <f t="shared" si="73"/>
        <v>0</v>
      </c>
      <c r="W237">
        <f t="shared" si="74"/>
        <v>0</v>
      </c>
      <c r="X237">
        <f t="shared" si="75"/>
        <v>0</v>
      </c>
      <c r="Y237">
        <f t="shared" si="76"/>
        <v>0</v>
      </c>
      <c r="Z237">
        <f t="shared" si="77"/>
        <v>0</v>
      </c>
      <c r="AA237">
        <f t="shared" si="78"/>
        <v>0</v>
      </c>
      <c r="AB237">
        <f t="shared" si="79"/>
        <v>0</v>
      </c>
      <c r="AC237">
        <f t="shared" si="80"/>
        <v>0</v>
      </c>
      <c r="AD237">
        <f t="shared" si="81"/>
        <v>0</v>
      </c>
      <c r="AE237">
        <f t="shared" si="82"/>
        <v>0</v>
      </c>
      <c r="AF237">
        <f t="shared" si="83"/>
        <v>0</v>
      </c>
      <c r="AG237">
        <f t="shared" si="84"/>
        <v>0</v>
      </c>
      <c r="AH237">
        <f t="shared" si="85"/>
        <v>0</v>
      </c>
      <c r="AI237">
        <f t="shared" si="86"/>
        <v>0</v>
      </c>
      <c r="AJ237">
        <f t="shared" si="87"/>
        <v>0</v>
      </c>
      <c r="AK237">
        <f t="shared" si="88"/>
        <v>0</v>
      </c>
    </row>
    <row r="238" spans="1:38" ht="15.95" customHeight="1" x14ac:dyDescent="0.25">
      <c r="A238" s="5" t="s">
        <v>270</v>
      </c>
      <c r="B238" s="5" t="s">
        <v>271</v>
      </c>
      <c r="C238" s="12" t="s">
        <v>43</v>
      </c>
      <c r="D238" s="7">
        <v>9</v>
      </c>
      <c r="E238" s="7"/>
      <c r="F238" s="7"/>
      <c r="G238" s="7"/>
      <c r="H238" s="7"/>
      <c r="I238" s="7"/>
      <c r="J238" s="7"/>
      <c r="K238" s="7"/>
      <c r="L238" s="7"/>
      <c r="M238" s="5" t="s">
        <v>170</v>
      </c>
      <c r="O238" t="str">
        <f>""</f>
        <v/>
      </c>
      <c r="P238" s="1" t="s">
        <v>95</v>
      </c>
      <c r="Q238">
        <v>1</v>
      </c>
      <c r="R238">
        <f t="shared" si="69"/>
        <v>0</v>
      </c>
      <c r="S238">
        <f t="shared" si="70"/>
        <v>0</v>
      </c>
      <c r="T238">
        <f t="shared" si="71"/>
        <v>0</v>
      </c>
      <c r="U238">
        <f t="shared" si="72"/>
        <v>0</v>
      </c>
      <c r="V238">
        <f t="shared" si="73"/>
        <v>0</v>
      </c>
      <c r="W238">
        <f t="shared" si="74"/>
        <v>0</v>
      </c>
      <c r="X238">
        <f t="shared" si="75"/>
        <v>0</v>
      </c>
      <c r="Y238">
        <f t="shared" si="76"/>
        <v>0</v>
      </c>
      <c r="Z238">
        <f t="shared" si="77"/>
        <v>0</v>
      </c>
      <c r="AA238">
        <f t="shared" si="78"/>
        <v>0</v>
      </c>
      <c r="AB238">
        <f t="shared" si="79"/>
        <v>0</v>
      </c>
      <c r="AC238">
        <f t="shared" si="80"/>
        <v>0</v>
      </c>
      <c r="AD238">
        <f t="shared" si="81"/>
        <v>0</v>
      </c>
      <c r="AE238">
        <f t="shared" si="82"/>
        <v>0</v>
      </c>
      <c r="AF238">
        <f t="shared" si="83"/>
        <v>0</v>
      </c>
      <c r="AG238">
        <f t="shared" si="84"/>
        <v>0</v>
      </c>
      <c r="AH238">
        <f t="shared" si="85"/>
        <v>0</v>
      </c>
      <c r="AI238">
        <f t="shared" si="86"/>
        <v>0</v>
      </c>
      <c r="AJ238">
        <f t="shared" si="87"/>
        <v>0</v>
      </c>
      <c r="AK238">
        <f t="shared" si="88"/>
        <v>0</v>
      </c>
    </row>
    <row r="239" spans="1:38" ht="15.95" customHeight="1" x14ac:dyDescent="0.25">
      <c r="A239" s="6"/>
      <c r="B239" s="6"/>
      <c r="C239" s="13"/>
      <c r="D239" s="7"/>
      <c r="E239" s="7"/>
      <c r="F239" s="7"/>
      <c r="G239" s="7"/>
      <c r="H239" s="7"/>
      <c r="I239" s="7"/>
      <c r="J239" s="7"/>
      <c r="K239" s="7"/>
      <c r="L239" s="7"/>
      <c r="M239" s="6"/>
    </row>
    <row r="240" spans="1:38" ht="15.95" customHeight="1" x14ac:dyDescent="0.25">
      <c r="A240" s="6"/>
      <c r="B240" s="6"/>
      <c r="C240" s="13"/>
      <c r="D240" s="7"/>
      <c r="E240" s="7"/>
      <c r="F240" s="7"/>
      <c r="G240" s="7"/>
      <c r="H240" s="7"/>
      <c r="I240" s="7"/>
      <c r="J240" s="7"/>
      <c r="K240" s="7"/>
      <c r="L240" s="7"/>
      <c r="M240" s="6"/>
    </row>
    <row r="241" spans="1:38" ht="15.95" customHeight="1" x14ac:dyDescent="0.25">
      <c r="A241" s="6"/>
      <c r="B241" s="6"/>
      <c r="C241" s="13"/>
      <c r="D241" s="7"/>
      <c r="E241" s="7"/>
      <c r="F241" s="7"/>
      <c r="G241" s="7"/>
      <c r="H241" s="7"/>
      <c r="I241" s="7"/>
      <c r="J241" s="7"/>
      <c r="K241" s="7"/>
      <c r="L241" s="7"/>
      <c r="M241" s="6"/>
    </row>
    <row r="242" spans="1:38" ht="15.95" customHeight="1" x14ac:dyDescent="0.25">
      <c r="A242" s="6"/>
      <c r="B242" s="6"/>
      <c r="C242" s="13"/>
      <c r="D242" s="7"/>
      <c r="E242" s="7"/>
      <c r="F242" s="7"/>
      <c r="G242" s="7"/>
      <c r="H242" s="7"/>
      <c r="I242" s="7"/>
      <c r="J242" s="7"/>
      <c r="K242" s="7"/>
      <c r="L242" s="7"/>
      <c r="M242" s="6"/>
    </row>
    <row r="243" spans="1:38" ht="15.95" customHeight="1" x14ac:dyDescent="0.25">
      <c r="A243" s="6"/>
      <c r="B243" s="6"/>
      <c r="C243" s="13"/>
      <c r="D243" s="7"/>
      <c r="E243" s="7"/>
      <c r="F243" s="7"/>
      <c r="G243" s="7"/>
      <c r="H243" s="7"/>
      <c r="I243" s="7"/>
      <c r="J243" s="7"/>
      <c r="K243" s="7"/>
      <c r="L243" s="7"/>
      <c r="M243" s="6"/>
    </row>
    <row r="244" spans="1:38" ht="15.95" customHeight="1" x14ac:dyDescent="0.25">
      <c r="A244" s="6"/>
      <c r="B244" s="6"/>
      <c r="C244" s="13"/>
      <c r="D244" s="7"/>
      <c r="E244" s="7"/>
      <c r="F244" s="7"/>
      <c r="G244" s="7"/>
      <c r="H244" s="7"/>
      <c r="I244" s="7"/>
      <c r="J244" s="7"/>
      <c r="K244" s="7"/>
      <c r="L244" s="7"/>
      <c r="M244" s="6"/>
    </row>
    <row r="245" spans="1:38" ht="15.95" customHeight="1" x14ac:dyDescent="0.25">
      <c r="A245" s="6"/>
      <c r="B245" s="6"/>
      <c r="C245" s="13"/>
      <c r="D245" s="7"/>
      <c r="E245" s="7"/>
      <c r="F245" s="7"/>
      <c r="G245" s="7"/>
      <c r="H245" s="7"/>
      <c r="I245" s="7"/>
      <c r="J245" s="7"/>
      <c r="K245" s="7"/>
      <c r="L245" s="7"/>
      <c r="M245" s="6"/>
    </row>
    <row r="246" spans="1:38" ht="15.95" customHeight="1" x14ac:dyDescent="0.25">
      <c r="A246" s="6"/>
      <c r="B246" s="6"/>
      <c r="C246" s="13"/>
      <c r="D246" s="7"/>
      <c r="E246" s="7"/>
      <c r="F246" s="7"/>
      <c r="G246" s="7"/>
      <c r="H246" s="7"/>
      <c r="I246" s="7"/>
      <c r="J246" s="7"/>
      <c r="K246" s="7"/>
      <c r="L246" s="7"/>
      <c r="M246" s="6"/>
    </row>
    <row r="247" spans="1:38" ht="15.95" customHeight="1" x14ac:dyDescent="0.25">
      <c r="A247" s="6"/>
      <c r="B247" s="6"/>
      <c r="C247" s="13"/>
      <c r="D247" s="7"/>
      <c r="E247" s="7"/>
      <c r="F247" s="7"/>
      <c r="G247" s="7"/>
      <c r="H247" s="7"/>
      <c r="I247" s="7"/>
      <c r="J247" s="7"/>
      <c r="K247" s="7"/>
      <c r="L247" s="7"/>
      <c r="M247" s="6"/>
    </row>
    <row r="248" spans="1:38" ht="15.95" customHeight="1" x14ac:dyDescent="0.25">
      <c r="A248" s="6"/>
      <c r="B248" s="6"/>
      <c r="C248" s="13"/>
      <c r="D248" s="7"/>
      <c r="E248" s="7"/>
      <c r="F248" s="7"/>
      <c r="G248" s="7"/>
      <c r="H248" s="7"/>
      <c r="I248" s="7"/>
      <c r="J248" s="7"/>
      <c r="K248" s="7"/>
      <c r="L248" s="7"/>
      <c r="M248" s="6"/>
    </row>
    <row r="249" spans="1:38" ht="15.95" customHeight="1" x14ac:dyDescent="0.25">
      <c r="A249" s="6"/>
      <c r="B249" s="6"/>
      <c r="C249" s="13"/>
      <c r="D249" s="7"/>
      <c r="E249" s="7"/>
      <c r="F249" s="7"/>
      <c r="G249" s="7"/>
      <c r="H249" s="7"/>
      <c r="I249" s="7"/>
      <c r="J249" s="7"/>
      <c r="K249" s="7"/>
      <c r="L249" s="7"/>
      <c r="M249" s="6"/>
    </row>
    <row r="250" spans="1:38" ht="15.95" customHeight="1" x14ac:dyDescent="0.25">
      <c r="A250" s="6"/>
      <c r="B250" s="6"/>
      <c r="C250" s="13"/>
      <c r="D250" s="7"/>
      <c r="E250" s="7"/>
      <c r="F250" s="7"/>
      <c r="G250" s="7"/>
      <c r="H250" s="7"/>
      <c r="I250" s="7"/>
      <c r="J250" s="7"/>
      <c r="K250" s="7"/>
      <c r="L250" s="7"/>
      <c r="M250" s="6"/>
    </row>
    <row r="251" spans="1:38" ht="15.95" customHeight="1" x14ac:dyDescent="0.25">
      <c r="A251" s="6"/>
      <c r="B251" s="6"/>
      <c r="C251" s="13"/>
      <c r="D251" s="7"/>
      <c r="E251" s="7"/>
      <c r="F251" s="7"/>
      <c r="G251" s="7"/>
      <c r="H251" s="7"/>
      <c r="I251" s="7"/>
      <c r="J251" s="7"/>
      <c r="K251" s="7"/>
      <c r="L251" s="7"/>
      <c r="M251" s="6"/>
    </row>
    <row r="252" spans="1:38" ht="15.95" customHeight="1" x14ac:dyDescent="0.25">
      <c r="A252" s="6"/>
      <c r="B252" s="6"/>
      <c r="C252" s="13"/>
      <c r="D252" s="7"/>
      <c r="E252" s="7"/>
      <c r="F252" s="7"/>
      <c r="G252" s="7"/>
      <c r="H252" s="7"/>
      <c r="I252" s="7"/>
      <c r="J252" s="7"/>
      <c r="K252" s="7"/>
      <c r="L252" s="7"/>
      <c r="M252" s="6"/>
    </row>
    <row r="253" spans="1:38" ht="15.95" customHeight="1" x14ac:dyDescent="0.25">
      <c r="A253" s="6"/>
      <c r="B253" s="6"/>
      <c r="C253" s="13"/>
      <c r="D253" s="7"/>
      <c r="E253" s="7"/>
      <c r="F253" s="7"/>
      <c r="G253" s="7"/>
      <c r="H253" s="7"/>
      <c r="I253" s="7"/>
      <c r="J253" s="7"/>
      <c r="K253" s="7"/>
      <c r="L253" s="7"/>
      <c r="M253" s="6"/>
    </row>
    <row r="254" spans="1:38" ht="15.95" customHeight="1" x14ac:dyDescent="0.25">
      <c r="A254" s="9" t="s">
        <v>96</v>
      </c>
      <c r="B254" s="8"/>
      <c r="C254" s="14"/>
      <c r="D254" s="10"/>
      <c r="E254" s="7"/>
      <c r="F254" s="10">
        <f>ROUNDDOWN(SUMIF(Q231:Q253, "1", F231:F253), 0)</f>
        <v>0</v>
      </c>
      <c r="G254" s="7"/>
      <c r="H254" s="10">
        <f>ROUNDDOWN(SUMIF(Q231:Q253, "1", H231:H253), 0)</f>
        <v>0</v>
      </c>
      <c r="I254" s="7"/>
      <c r="J254" s="10">
        <f>ROUNDDOWN(SUMIF(Q231:Q253, "1", J231:J253), 0)</f>
        <v>0</v>
      </c>
      <c r="K254" s="7"/>
      <c r="L254" s="10">
        <f>F254+H254+J254</f>
        <v>0</v>
      </c>
      <c r="M254" s="8"/>
      <c r="R254">
        <f t="shared" ref="R254:AL254" si="89">ROUNDDOWN(SUM(R231:R238), 0)</f>
        <v>0</v>
      </c>
      <c r="S254">
        <f t="shared" si="89"/>
        <v>0</v>
      </c>
      <c r="T254">
        <f t="shared" si="89"/>
        <v>0</v>
      </c>
      <c r="U254">
        <f t="shared" si="89"/>
        <v>0</v>
      </c>
      <c r="V254">
        <f t="shared" si="89"/>
        <v>0</v>
      </c>
      <c r="W254">
        <f t="shared" si="89"/>
        <v>0</v>
      </c>
      <c r="X254">
        <f t="shared" si="89"/>
        <v>0</v>
      </c>
      <c r="Y254">
        <f t="shared" si="89"/>
        <v>0</v>
      </c>
      <c r="Z254">
        <f t="shared" si="89"/>
        <v>0</v>
      </c>
      <c r="AA254">
        <f t="shared" si="89"/>
        <v>0</v>
      </c>
      <c r="AB254">
        <f t="shared" si="89"/>
        <v>0</v>
      </c>
      <c r="AC254">
        <f t="shared" si="89"/>
        <v>0</v>
      </c>
      <c r="AD254">
        <f t="shared" si="89"/>
        <v>0</v>
      </c>
      <c r="AE254">
        <f t="shared" si="89"/>
        <v>0</v>
      </c>
      <c r="AF254">
        <f t="shared" si="89"/>
        <v>0</v>
      </c>
      <c r="AG254">
        <f t="shared" si="89"/>
        <v>0</v>
      </c>
      <c r="AH254">
        <f t="shared" si="89"/>
        <v>0</v>
      </c>
      <c r="AI254">
        <f t="shared" si="89"/>
        <v>0</v>
      </c>
      <c r="AJ254">
        <f t="shared" si="89"/>
        <v>0</v>
      </c>
      <c r="AK254">
        <f t="shared" si="89"/>
        <v>0</v>
      </c>
      <c r="AL254">
        <f t="shared" si="89"/>
        <v>0</v>
      </c>
    </row>
    <row r="255" spans="1:38" ht="15.95" customHeight="1" x14ac:dyDescent="0.25">
      <c r="A255" s="19" t="s">
        <v>360</v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</row>
    <row r="256" spans="1:38" ht="15.95" customHeight="1" x14ac:dyDescent="0.25">
      <c r="A256" s="5" t="s">
        <v>272</v>
      </c>
      <c r="B256" s="5" t="s">
        <v>273</v>
      </c>
      <c r="C256" s="12" t="s">
        <v>43</v>
      </c>
      <c r="D256" s="7">
        <v>35.200000000000003</v>
      </c>
      <c r="E256" s="7"/>
      <c r="F256" s="7"/>
      <c r="G256" s="7"/>
      <c r="H256" s="7"/>
      <c r="I256" s="7"/>
      <c r="J256" s="7"/>
      <c r="K256" s="7"/>
      <c r="L256" s="7"/>
      <c r="M256" s="5" t="s">
        <v>171</v>
      </c>
      <c r="O256" t="str">
        <f>""</f>
        <v/>
      </c>
      <c r="P256" s="1" t="s">
        <v>95</v>
      </c>
      <c r="Q256">
        <v>1</v>
      </c>
      <c r="R256">
        <f>IF(P256="기계경비", J256, 0)</f>
        <v>0</v>
      </c>
      <c r="S256">
        <f>IF(P256="운반비", J256, 0)</f>
        <v>0</v>
      </c>
      <c r="T256">
        <f>IF(P256="작업부산물", F256, 0)</f>
        <v>0</v>
      </c>
      <c r="U256">
        <f>IF(P256="관급", F256, 0)</f>
        <v>0</v>
      </c>
      <c r="V256">
        <f>IF(P256="외주비", J256, 0)</f>
        <v>0</v>
      </c>
      <c r="W256">
        <f>IF(P256="장비비", J256, 0)</f>
        <v>0</v>
      </c>
      <c r="X256">
        <f>IF(P256="폐기물처리비", J256, 0)</f>
        <v>0</v>
      </c>
      <c r="Y256">
        <f>IF(P256="가설비", J256, 0)</f>
        <v>0</v>
      </c>
      <c r="Z256">
        <f>IF(P256="잡비제외분", F256, 0)</f>
        <v>0</v>
      </c>
      <c r="AA256">
        <f>IF(P256="사급자재대", L256, 0)</f>
        <v>0</v>
      </c>
      <c r="AB256">
        <f>IF(P256="관급자재대", L256, 0)</f>
        <v>0</v>
      </c>
      <c r="AC256">
        <f>IF(P256="관급자 관급 자재대", L256, 0)</f>
        <v>0</v>
      </c>
      <c r="AD256">
        <f>IF(P256="사용자항목2", L256, 0)</f>
        <v>0</v>
      </c>
      <c r="AE256">
        <f>IF(P256="사용자항목3", L256, 0)</f>
        <v>0</v>
      </c>
      <c r="AF256">
        <f>IF(P256="사용자항목4", L256, 0)</f>
        <v>0</v>
      </c>
      <c r="AG256">
        <f>IF(P256="사용자항목5", L256, 0)</f>
        <v>0</v>
      </c>
      <c r="AH256">
        <f>IF(P256="사용자항목6", L256, 0)</f>
        <v>0</v>
      </c>
      <c r="AI256">
        <f>IF(P256="사용자항목7", L256, 0)</f>
        <v>0</v>
      </c>
      <c r="AJ256">
        <f>IF(P256="사용자항목8", L256, 0)</f>
        <v>0</v>
      </c>
      <c r="AK256">
        <f>IF(P256="사용자항목9", L256, 0)</f>
        <v>0</v>
      </c>
    </row>
    <row r="257" spans="1:13" ht="15.95" customHeight="1" x14ac:dyDescent="0.25">
      <c r="A257" s="6"/>
      <c r="B257" s="6"/>
      <c r="C257" s="13"/>
      <c r="D257" s="7"/>
      <c r="E257" s="7"/>
      <c r="F257" s="7"/>
      <c r="G257" s="7"/>
      <c r="H257" s="7"/>
      <c r="I257" s="7"/>
      <c r="J257" s="7"/>
      <c r="K257" s="7"/>
      <c r="L257" s="7"/>
      <c r="M257" s="6"/>
    </row>
    <row r="258" spans="1:13" ht="15.95" customHeight="1" x14ac:dyDescent="0.25">
      <c r="A258" s="6"/>
      <c r="B258" s="6"/>
      <c r="C258" s="13"/>
      <c r="D258" s="7"/>
      <c r="E258" s="7"/>
      <c r="F258" s="7"/>
      <c r="G258" s="7"/>
      <c r="H258" s="7"/>
      <c r="I258" s="7"/>
      <c r="J258" s="7"/>
      <c r="K258" s="7"/>
      <c r="L258" s="7"/>
      <c r="M258" s="6"/>
    </row>
    <row r="259" spans="1:13" ht="15.95" customHeight="1" x14ac:dyDescent="0.25">
      <c r="A259" s="6"/>
      <c r="B259" s="6"/>
      <c r="C259" s="13"/>
      <c r="D259" s="7"/>
      <c r="E259" s="7"/>
      <c r="F259" s="7"/>
      <c r="G259" s="7"/>
      <c r="H259" s="7"/>
      <c r="I259" s="7"/>
      <c r="J259" s="7"/>
      <c r="K259" s="7"/>
      <c r="L259" s="7"/>
      <c r="M259" s="6"/>
    </row>
    <row r="260" spans="1:13" ht="15.95" customHeight="1" x14ac:dyDescent="0.25">
      <c r="A260" s="6"/>
      <c r="B260" s="6"/>
      <c r="C260" s="13"/>
      <c r="D260" s="7"/>
      <c r="E260" s="7"/>
      <c r="F260" s="7"/>
      <c r="G260" s="7"/>
      <c r="H260" s="7"/>
      <c r="I260" s="7"/>
      <c r="J260" s="7"/>
      <c r="K260" s="7"/>
      <c r="L260" s="7"/>
      <c r="M260" s="6"/>
    </row>
    <row r="261" spans="1:13" ht="15.95" customHeight="1" x14ac:dyDescent="0.25">
      <c r="A261" s="6"/>
      <c r="B261" s="6"/>
      <c r="C261" s="13"/>
      <c r="D261" s="7"/>
      <c r="E261" s="7"/>
      <c r="F261" s="7"/>
      <c r="G261" s="7"/>
      <c r="H261" s="7"/>
      <c r="I261" s="7"/>
      <c r="J261" s="7"/>
      <c r="K261" s="7"/>
      <c r="L261" s="7"/>
      <c r="M261" s="6"/>
    </row>
    <row r="262" spans="1:13" ht="15.95" customHeight="1" x14ac:dyDescent="0.25">
      <c r="A262" s="6"/>
      <c r="B262" s="6"/>
      <c r="C262" s="13"/>
      <c r="D262" s="7"/>
      <c r="E262" s="7"/>
      <c r="F262" s="7"/>
      <c r="G262" s="7"/>
      <c r="H262" s="7"/>
      <c r="I262" s="7"/>
      <c r="J262" s="7"/>
      <c r="K262" s="7"/>
      <c r="L262" s="7"/>
      <c r="M262" s="6"/>
    </row>
    <row r="263" spans="1:13" ht="15.95" customHeight="1" x14ac:dyDescent="0.25">
      <c r="A263" s="6"/>
      <c r="B263" s="6"/>
      <c r="C263" s="13"/>
      <c r="D263" s="7"/>
      <c r="E263" s="7"/>
      <c r="F263" s="7"/>
      <c r="G263" s="7"/>
      <c r="H263" s="7"/>
      <c r="I263" s="7"/>
      <c r="J263" s="7"/>
      <c r="K263" s="7"/>
      <c r="L263" s="7"/>
      <c r="M263" s="6"/>
    </row>
    <row r="264" spans="1:13" ht="15.95" customHeight="1" x14ac:dyDescent="0.25">
      <c r="A264" s="6"/>
      <c r="B264" s="6"/>
      <c r="C264" s="13"/>
      <c r="D264" s="7"/>
      <c r="E264" s="7"/>
      <c r="F264" s="7"/>
      <c r="G264" s="7"/>
      <c r="H264" s="7"/>
      <c r="I264" s="7"/>
      <c r="J264" s="7"/>
      <c r="K264" s="7"/>
      <c r="L264" s="7"/>
      <c r="M264" s="6"/>
    </row>
    <row r="265" spans="1:13" ht="15.95" customHeight="1" x14ac:dyDescent="0.25">
      <c r="A265" s="6"/>
      <c r="B265" s="6"/>
      <c r="C265" s="13"/>
      <c r="D265" s="7"/>
      <c r="E265" s="7"/>
      <c r="F265" s="7"/>
      <c r="G265" s="7"/>
      <c r="H265" s="7"/>
      <c r="I265" s="7"/>
      <c r="J265" s="7"/>
      <c r="K265" s="7"/>
      <c r="L265" s="7"/>
      <c r="M265" s="6"/>
    </row>
    <row r="266" spans="1:13" ht="15.95" customHeight="1" x14ac:dyDescent="0.25">
      <c r="A266" s="6"/>
      <c r="B266" s="6"/>
      <c r="C266" s="13"/>
      <c r="D266" s="7"/>
      <c r="E266" s="7"/>
      <c r="F266" s="7"/>
      <c r="G266" s="7"/>
      <c r="H266" s="7"/>
      <c r="I266" s="7"/>
      <c r="J266" s="7"/>
      <c r="K266" s="7"/>
      <c r="L266" s="7"/>
      <c r="M266" s="6"/>
    </row>
    <row r="267" spans="1:13" ht="15.95" customHeight="1" x14ac:dyDescent="0.25">
      <c r="A267" s="6"/>
      <c r="B267" s="6"/>
      <c r="C267" s="13"/>
      <c r="D267" s="7"/>
      <c r="E267" s="7"/>
      <c r="F267" s="7"/>
      <c r="G267" s="7"/>
      <c r="H267" s="7"/>
      <c r="I267" s="7"/>
      <c r="J267" s="7"/>
      <c r="K267" s="7"/>
      <c r="L267" s="7"/>
      <c r="M267" s="6"/>
    </row>
    <row r="268" spans="1:13" ht="15.95" customHeight="1" x14ac:dyDescent="0.25">
      <c r="A268" s="6"/>
      <c r="B268" s="6"/>
      <c r="C268" s="13"/>
      <c r="D268" s="7"/>
      <c r="E268" s="7"/>
      <c r="F268" s="7"/>
      <c r="G268" s="7"/>
      <c r="H268" s="7"/>
      <c r="I268" s="7"/>
      <c r="J268" s="7"/>
      <c r="K268" s="7"/>
      <c r="L268" s="7"/>
      <c r="M268" s="6"/>
    </row>
    <row r="269" spans="1:13" ht="15.95" customHeight="1" x14ac:dyDescent="0.25">
      <c r="A269" s="6"/>
      <c r="B269" s="6"/>
      <c r="C269" s="13"/>
      <c r="D269" s="7"/>
      <c r="E269" s="7"/>
      <c r="F269" s="7"/>
      <c r="G269" s="7"/>
      <c r="H269" s="7"/>
      <c r="I269" s="7"/>
      <c r="J269" s="7"/>
      <c r="K269" s="7"/>
      <c r="L269" s="7"/>
      <c r="M269" s="6"/>
    </row>
    <row r="270" spans="1:13" ht="15.95" customHeight="1" x14ac:dyDescent="0.25">
      <c r="A270" s="6"/>
      <c r="B270" s="6"/>
      <c r="C270" s="13"/>
      <c r="D270" s="7"/>
      <c r="E270" s="7"/>
      <c r="F270" s="7"/>
      <c r="G270" s="7"/>
      <c r="H270" s="7"/>
      <c r="I270" s="7"/>
      <c r="J270" s="7"/>
      <c r="K270" s="7"/>
      <c r="L270" s="7"/>
      <c r="M270" s="6"/>
    </row>
    <row r="271" spans="1:13" ht="15.95" customHeight="1" x14ac:dyDescent="0.25">
      <c r="A271" s="6"/>
      <c r="B271" s="6"/>
      <c r="C271" s="13"/>
      <c r="D271" s="7"/>
      <c r="E271" s="7"/>
      <c r="F271" s="7"/>
      <c r="G271" s="7"/>
      <c r="H271" s="7"/>
      <c r="I271" s="7"/>
      <c r="J271" s="7"/>
      <c r="K271" s="7"/>
      <c r="L271" s="7"/>
      <c r="M271" s="6"/>
    </row>
    <row r="272" spans="1:13" ht="15.95" customHeight="1" x14ac:dyDescent="0.25">
      <c r="A272" s="6"/>
      <c r="B272" s="6"/>
      <c r="C272" s="13"/>
      <c r="D272" s="7"/>
      <c r="E272" s="7"/>
      <c r="F272" s="7"/>
      <c r="G272" s="7"/>
      <c r="H272" s="7"/>
      <c r="I272" s="7"/>
      <c r="J272" s="7"/>
      <c r="K272" s="7"/>
      <c r="L272" s="7"/>
      <c r="M272" s="6"/>
    </row>
    <row r="273" spans="1:38" ht="15.95" customHeight="1" x14ac:dyDescent="0.25">
      <c r="A273" s="6"/>
      <c r="B273" s="6"/>
      <c r="C273" s="13"/>
      <c r="D273" s="7"/>
      <c r="E273" s="7"/>
      <c r="F273" s="7"/>
      <c r="G273" s="7"/>
      <c r="H273" s="7"/>
      <c r="I273" s="7"/>
      <c r="J273" s="7"/>
      <c r="K273" s="7"/>
      <c r="L273" s="7"/>
      <c r="M273" s="6"/>
    </row>
    <row r="274" spans="1:38" ht="15.95" customHeight="1" x14ac:dyDescent="0.25">
      <c r="A274" s="6"/>
      <c r="B274" s="6"/>
      <c r="C274" s="13"/>
      <c r="D274" s="7"/>
      <c r="E274" s="7"/>
      <c r="F274" s="7"/>
      <c r="G274" s="7"/>
      <c r="H274" s="7"/>
      <c r="I274" s="7"/>
      <c r="J274" s="7"/>
      <c r="K274" s="7"/>
      <c r="L274" s="7"/>
      <c r="M274" s="6"/>
    </row>
    <row r="275" spans="1:38" ht="15.95" customHeight="1" x14ac:dyDescent="0.25">
      <c r="A275" s="6"/>
      <c r="B275" s="6"/>
      <c r="C275" s="13"/>
      <c r="D275" s="7"/>
      <c r="E275" s="7"/>
      <c r="F275" s="7"/>
      <c r="G275" s="7"/>
      <c r="H275" s="7"/>
      <c r="I275" s="7"/>
      <c r="J275" s="7"/>
      <c r="K275" s="7"/>
      <c r="L275" s="7"/>
      <c r="M275" s="6"/>
    </row>
    <row r="276" spans="1:38" ht="15.95" customHeight="1" x14ac:dyDescent="0.25">
      <c r="A276" s="6"/>
      <c r="B276" s="6"/>
      <c r="C276" s="13"/>
      <c r="D276" s="7"/>
      <c r="E276" s="7"/>
      <c r="F276" s="7"/>
      <c r="G276" s="7"/>
      <c r="H276" s="7"/>
      <c r="I276" s="7"/>
      <c r="J276" s="7"/>
      <c r="K276" s="7"/>
      <c r="L276" s="7"/>
      <c r="M276" s="6"/>
    </row>
    <row r="277" spans="1:38" ht="15.95" customHeight="1" x14ac:dyDescent="0.25">
      <c r="A277" s="6"/>
      <c r="B277" s="6"/>
      <c r="C277" s="13"/>
      <c r="D277" s="7"/>
      <c r="E277" s="7"/>
      <c r="F277" s="7"/>
      <c r="G277" s="7"/>
      <c r="H277" s="7"/>
      <c r="I277" s="7"/>
      <c r="J277" s="7"/>
      <c r="K277" s="7"/>
      <c r="L277" s="7"/>
      <c r="M277" s="6"/>
    </row>
    <row r="278" spans="1:38" ht="15.95" customHeight="1" x14ac:dyDescent="0.25">
      <c r="A278" s="6"/>
      <c r="B278" s="6"/>
      <c r="C278" s="13"/>
      <c r="D278" s="7"/>
      <c r="E278" s="7"/>
      <c r="F278" s="7"/>
      <c r="G278" s="7"/>
      <c r="H278" s="7"/>
      <c r="I278" s="7"/>
      <c r="J278" s="7"/>
      <c r="K278" s="7"/>
      <c r="L278" s="7"/>
      <c r="M278" s="6"/>
    </row>
    <row r="279" spans="1:38" ht="15.95" customHeight="1" x14ac:dyDescent="0.25">
      <c r="A279" s="9" t="s">
        <v>96</v>
      </c>
      <c r="B279" s="8"/>
      <c r="C279" s="14"/>
      <c r="D279" s="10"/>
      <c r="E279" s="7"/>
      <c r="F279" s="10">
        <f>ROUNDDOWN(SUMIF(Q256:Q278, "1", F256:F278), 0)</f>
        <v>0</v>
      </c>
      <c r="G279" s="7"/>
      <c r="H279" s="10">
        <f>ROUNDDOWN(SUMIF(Q256:Q278, "1", H256:H278), 0)</f>
        <v>0</v>
      </c>
      <c r="I279" s="7"/>
      <c r="J279" s="10">
        <f>ROUNDDOWN(SUMIF(Q256:Q278, "1", J256:J278), 0)</f>
        <v>0</v>
      </c>
      <c r="K279" s="7"/>
      <c r="L279" s="10">
        <f>F279+H279+J279</f>
        <v>0</v>
      </c>
      <c r="M279" s="8"/>
      <c r="R279">
        <f t="shared" ref="R279:AL279" si="90">ROUNDDOWN(SUM(R256:R256), 0)</f>
        <v>0</v>
      </c>
      <c r="S279">
        <f t="shared" si="90"/>
        <v>0</v>
      </c>
      <c r="T279">
        <f t="shared" si="90"/>
        <v>0</v>
      </c>
      <c r="U279">
        <f t="shared" si="90"/>
        <v>0</v>
      </c>
      <c r="V279">
        <f t="shared" si="90"/>
        <v>0</v>
      </c>
      <c r="W279">
        <f t="shared" si="90"/>
        <v>0</v>
      </c>
      <c r="X279">
        <f t="shared" si="90"/>
        <v>0</v>
      </c>
      <c r="Y279">
        <f t="shared" si="90"/>
        <v>0</v>
      </c>
      <c r="Z279">
        <f t="shared" si="90"/>
        <v>0</v>
      </c>
      <c r="AA279">
        <f t="shared" si="90"/>
        <v>0</v>
      </c>
      <c r="AB279">
        <f t="shared" si="90"/>
        <v>0</v>
      </c>
      <c r="AC279">
        <f t="shared" si="90"/>
        <v>0</v>
      </c>
      <c r="AD279">
        <f t="shared" si="90"/>
        <v>0</v>
      </c>
      <c r="AE279">
        <f t="shared" si="90"/>
        <v>0</v>
      </c>
      <c r="AF279">
        <f t="shared" si="90"/>
        <v>0</v>
      </c>
      <c r="AG279">
        <f t="shared" si="90"/>
        <v>0</v>
      </c>
      <c r="AH279">
        <f t="shared" si="90"/>
        <v>0</v>
      </c>
      <c r="AI279">
        <f t="shared" si="90"/>
        <v>0</v>
      </c>
      <c r="AJ279">
        <f t="shared" si="90"/>
        <v>0</v>
      </c>
      <c r="AK279">
        <f t="shared" si="90"/>
        <v>0</v>
      </c>
      <c r="AL279">
        <f t="shared" si="90"/>
        <v>0</v>
      </c>
    </row>
    <row r="280" spans="1:38" ht="15.95" customHeight="1" x14ac:dyDescent="0.25">
      <c r="A280" s="19" t="s">
        <v>361</v>
      </c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</row>
    <row r="281" spans="1:38" ht="15.95" customHeight="1" x14ac:dyDescent="0.25">
      <c r="A281" s="5" t="s">
        <v>169</v>
      </c>
      <c r="B281" s="5" t="s">
        <v>274</v>
      </c>
      <c r="C281" s="12" t="s">
        <v>43</v>
      </c>
      <c r="D281" s="7">
        <v>10.1</v>
      </c>
      <c r="E281" s="7"/>
      <c r="F281" s="7"/>
      <c r="G281" s="7"/>
      <c r="H281" s="7"/>
      <c r="I281" s="7"/>
      <c r="J281" s="7"/>
      <c r="K281" s="7"/>
      <c r="L281" s="7"/>
      <c r="M281" s="5" t="s">
        <v>172</v>
      </c>
      <c r="O281" t="str">
        <f>""</f>
        <v/>
      </c>
      <c r="P281" s="1" t="s">
        <v>95</v>
      </c>
      <c r="Q281">
        <v>1</v>
      </c>
      <c r="R281">
        <f t="shared" ref="R281:R288" si="91">IF(P281="기계경비", J281, 0)</f>
        <v>0</v>
      </c>
      <c r="S281">
        <f t="shared" ref="S281:S288" si="92">IF(P281="운반비", J281, 0)</f>
        <v>0</v>
      </c>
      <c r="T281">
        <f t="shared" ref="T281:T288" si="93">IF(P281="작업부산물", F281, 0)</f>
        <v>0</v>
      </c>
      <c r="U281">
        <f t="shared" ref="U281:U288" si="94">IF(P281="관급", F281, 0)</f>
        <v>0</v>
      </c>
      <c r="V281">
        <f t="shared" ref="V281:V288" si="95">IF(P281="외주비", J281, 0)</f>
        <v>0</v>
      </c>
      <c r="W281">
        <f t="shared" ref="W281:W288" si="96">IF(P281="장비비", J281, 0)</f>
        <v>0</v>
      </c>
      <c r="X281">
        <f t="shared" ref="X281:X288" si="97">IF(P281="폐기물처리비", J281, 0)</f>
        <v>0</v>
      </c>
      <c r="Y281">
        <f t="shared" ref="Y281:Y288" si="98">IF(P281="가설비", J281, 0)</f>
        <v>0</v>
      </c>
      <c r="Z281">
        <f t="shared" ref="Z281:Z288" si="99">IF(P281="잡비제외분", F281, 0)</f>
        <v>0</v>
      </c>
      <c r="AA281">
        <f t="shared" ref="AA281:AA288" si="100">IF(P281="사급자재대", L281, 0)</f>
        <v>0</v>
      </c>
      <c r="AB281">
        <f t="shared" ref="AB281:AB288" si="101">IF(P281="관급자재대", L281, 0)</f>
        <v>0</v>
      </c>
      <c r="AC281">
        <f t="shared" ref="AC281:AC288" si="102">IF(P281="관급자 관급 자재대", L281, 0)</f>
        <v>0</v>
      </c>
      <c r="AD281">
        <f t="shared" ref="AD281:AD288" si="103">IF(P281="사용자항목2", L281, 0)</f>
        <v>0</v>
      </c>
      <c r="AE281">
        <f t="shared" ref="AE281:AE288" si="104">IF(P281="사용자항목3", L281, 0)</f>
        <v>0</v>
      </c>
      <c r="AF281">
        <f t="shared" ref="AF281:AF288" si="105">IF(P281="사용자항목4", L281, 0)</f>
        <v>0</v>
      </c>
      <c r="AG281">
        <f t="shared" ref="AG281:AG288" si="106">IF(P281="사용자항목5", L281, 0)</f>
        <v>0</v>
      </c>
      <c r="AH281">
        <f t="shared" ref="AH281:AH288" si="107">IF(P281="사용자항목6", L281, 0)</f>
        <v>0</v>
      </c>
      <c r="AI281">
        <f t="shared" ref="AI281:AI288" si="108">IF(P281="사용자항목7", L281, 0)</f>
        <v>0</v>
      </c>
      <c r="AJ281">
        <f t="shared" ref="AJ281:AJ288" si="109">IF(P281="사용자항목8", L281, 0)</f>
        <v>0</v>
      </c>
      <c r="AK281">
        <f t="shared" ref="AK281:AK288" si="110">IF(P281="사용자항목9", L281, 0)</f>
        <v>0</v>
      </c>
    </row>
    <row r="282" spans="1:38" ht="15.95" customHeight="1" x14ac:dyDescent="0.25">
      <c r="A282" s="5" t="s">
        <v>275</v>
      </c>
      <c r="B282" s="5" t="s">
        <v>276</v>
      </c>
      <c r="C282" s="12" t="s">
        <v>54</v>
      </c>
      <c r="D282" s="7">
        <v>18.2</v>
      </c>
      <c r="E282" s="7"/>
      <c r="F282" s="7"/>
      <c r="G282" s="7"/>
      <c r="H282" s="7"/>
      <c r="I282" s="7"/>
      <c r="J282" s="7"/>
      <c r="K282" s="7"/>
      <c r="L282" s="7"/>
      <c r="M282" s="5" t="s">
        <v>173</v>
      </c>
      <c r="O282" t="str">
        <f>""</f>
        <v/>
      </c>
      <c r="P282" s="1" t="s">
        <v>95</v>
      </c>
      <c r="Q282">
        <v>1</v>
      </c>
      <c r="R282">
        <f t="shared" si="91"/>
        <v>0</v>
      </c>
      <c r="S282">
        <f t="shared" si="92"/>
        <v>0</v>
      </c>
      <c r="T282">
        <f t="shared" si="93"/>
        <v>0</v>
      </c>
      <c r="U282">
        <f t="shared" si="94"/>
        <v>0</v>
      </c>
      <c r="V282">
        <f t="shared" si="95"/>
        <v>0</v>
      </c>
      <c r="W282">
        <f t="shared" si="96"/>
        <v>0</v>
      </c>
      <c r="X282">
        <f t="shared" si="97"/>
        <v>0</v>
      </c>
      <c r="Y282">
        <f t="shared" si="98"/>
        <v>0</v>
      </c>
      <c r="Z282">
        <f t="shared" si="99"/>
        <v>0</v>
      </c>
      <c r="AA282">
        <f t="shared" si="100"/>
        <v>0</v>
      </c>
      <c r="AB282">
        <f t="shared" si="101"/>
        <v>0</v>
      </c>
      <c r="AC282">
        <f t="shared" si="102"/>
        <v>0</v>
      </c>
      <c r="AD282">
        <f t="shared" si="103"/>
        <v>0</v>
      </c>
      <c r="AE282">
        <f t="shared" si="104"/>
        <v>0</v>
      </c>
      <c r="AF282">
        <f t="shared" si="105"/>
        <v>0</v>
      </c>
      <c r="AG282">
        <f t="shared" si="106"/>
        <v>0</v>
      </c>
      <c r="AH282">
        <f t="shared" si="107"/>
        <v>0</v>
      </c>
      <c r="AI282">
        <f t="shared" si="108"/>
        <v>0</v>
      </c>
      <c r="AJ282">
        <f t="shared" si="109"/>
        <v>0</v>
      </c>
      <c r="AK282">
        <f t="shared" si="110"/>
        <v>0</v>
      </c>
    </row>
    <row r="283" spans="1:38" ht="15.95" customHeight="1" x14ac:dyDescent="0.25">
      <c r="A283" s="5" t="s">
        <v>277</v>
      </c>
      <c r="B283" s="5" t="s">
        <v>278</v>
      </c>
      <c r="C283" s="12" t="s">
        <v>43</v>
      </c>
      <c r="D283" s="7">
        <v>766.6</v>
      </c>
      <c r="E283" s="7"/>
      <c r="F283" s="7"/>
      <c r="G283" s="7"/>
      <c r="H283" s="7"/>
      <c r="I283" s="7"/>
      <c r="J283" s="7"/>
      <c r="K283" s="7"/>
      <c r="L283" s="7"/>
      <c r="M283" s="5" t="s">
        <v>174</v>
      </c>
      <c r="O283" t="str">
        <f>""</f>
        <v/>
      </c>
      <c r="P283" s="1" t="s">
        <v>95</v>
      </c>
      <c r="Q283">
        <v>1</v>
      </c>
      <c r="R283">
        <f t="shared" si="91"/>
        <v>0</v>
      </c>
      <c r="S283">
        <f t="shared" si="92"/>
        <v>0</v>
      </c>
      <c r="T283">
        <f t="shared" si="93"/>
        <v>0</v>
      </c>
      <c r="U283">
        <f t="shared" si="94"/>
        <v>0</v>
      </c>
      <c r="V283">
        <f t="shared" si="95"/>
        <v>0</v>
      </c>
      <c r="W283">
        <f t="shared" si="96"/>
        <v>0</v>
      </c>
      <c r="X283">
        <f t="shared" si="97"/>
        <v>0</v>
      </c>
      <c r="Y283">
        <f t="shared" si="98"/>
        <v>0</v>
      </c>
      <c r="Z283">
        <f t="shared" si="99"/>
        <v>0</v>
      </c>
      <c r="AA283">
        <f t="shared" si="100"/>
        <v>0</v>
      </c>
      <c r="AB283">
        <f t="shared" si="101"/>
        <v>0</v>
      </c>
      <c r="AC283">
        <f t="shared" si="102"/>
        <v>0</v>
      </c>
      <c r="AD283">
        <f t="shared" si="103"/>
        <v>0</v>
      </c>
      <c r="AE283">
        <f t="shared" si="104"/>
        <v>0</v>
      </c>
      <c r="AF283">
        <f t="shared" si="105"/>
        <v>0</v>
      </c>
      <c r="AG283">
        <f t="shared" si="106"/>
        <v>0</v>
      </c>
      <c r="AH283">
        <f t="shared" si="107"/>
        <v>0</v>
      </c>
      <c r="AI283">
        <f t="shared" si="108"/>
        <v>0</v>
      </c>
      <c r="AJ283">
        <f t="shared" si="109"/>
        <v>0</v>
      </c>
      <c r="AK283">
        <f t="shared" si="110"/>
        <v>0</v>
      </c>
    </row>
    <row r="284" spans="1:38" ht="15.95" customHeight="1" x14ac:dyDescent="0.25">
      <c r="A284" s="5" t="s">
        <v>277</v>
      </c>
      <c r="B284" s="5" t="s">
        <v>279</v>
      </c>
      <c r="C284" s="12" t="s">
        <v>43</v>
      </c>
      <c r="D284" s="7">
        <v>10.3</v>
      </c>
      <c r="E284" s="7"/>
      <c r="F284" s="7"/>
      <c r="G284" s="7"/>
      <c r="H284" s="7"/>
      <c r="I284" s="7"/>
      <c r="J284" s="7"/>
      <c r="K284" s="7"/>
      <c r="L284" s="7"/>
      <c r="M284" s="5" t="s">
        <v>175</v>
      </c>
      <c r="O284" t="str">
        <f>""</f>
        <v/>
      </c>
      <c r="P284" s="1" t="s">
        <v>95</v>
      </c>
      <c r="Q284">
        <v>1</v>
      </c>
      <c r="R284">
        <f t="shared" si="91"/>
        <v>0</v>
      </c>
      <c r="S284">
        <f t="shared" si="92"/>
        <v>0</v>
      </c>
      <c r="T284">
        <f t="shared" si="93"/>
        <v>0</v>
      </c>
      <c r="U284">
        <f t="shared" si="94"/>
        <v>0</v>
      </c>
      <c r="V284">
        <f t="shared" si="95"/>
        <v>0</v>
      </c>
      <c r="W284">
        <f t="shared" si="96"/>
        <v>0</v>
      </c>
      <c r="X284">
        <f t="shared" si="97"/>
        <v>0</v>
      </c>
      <c r="Y284">
        <f t="shared" si="98"/>
        <v>0</v>
      </c>
      <c r="Z284">
        <f t="shared" si="99"/>
        <v>0</v>
      </c>
      <c r="AA284">
        <f t="shared" si="100"/>
        <v>0</v>
      </c>
      <c r="AB284">
        <f t="shared" si="101"/>
        <v>0</v>
      </c>
      <c r="AC284">
        <f t="shared" si="102"/>
        <v>0</v>
      </c>
      <c r="AD284">
        <f t="shared" si="103"/>
        <v>0</v>
      </c>
      <c r="AE284">
        <f t="shared" si="104"/>
        <v>0</v>
      </c>
      <c r="AF284">
        <f t="shared" si="105"/>
        <v>0</v>
      </c>
      <c r="AG284">
        <f t="shared" si="106"/>
        <v>0</v>
      </c>
      <c r="AH284">
        <f t="shared" si="107"/>
        <v>0</v>
      </c>
      <c r="AI284">
        <f t="shared" si="108"/>
        <v>0</v>
      </c>
      <c r="AJ284">
        <f t="shared" si="109"/>
        <v>0</v>
      </c>
      <c r="AK284">
        <f t="shared" si="110"/>
        <v>0</v>
      </c>
    </row>
    <row r="285" spans="1:38" ht="15.95" customHeight="1" x14ac:dyDescent="0.25">
      <c r="A285" s="5" t="s">
        <v>415</v>
      </c>
      <c r="B285" s="5" t="s">
        <v>416</v>
      </c>
      <c r="C285" s="12" t="s">
        <v>46</v>
      </c>
      <c r="D285" s="7">
        <v>7</v>
      </c>
      <c r="E285" s="7"/>
      <c r="F285" s="7"/>
      <c r="G285" s="7"/>
      <c r="H285" s="7"/>
      <c r="I285" s="7"/>
      <c r="J285" s="7"/>
      <c r="K285" s="7"/>
      <c r="L285" s="7"/>
      <c r="M285" s="5" t="s">
        <v>176</v>
      </c>
      <c r="O285" t="str">
        <f>""</f>
        <v/>
      </c>
      <c r="P285" s="1" t="s">
        <v>95</v>
      </c>
      <c r="Q285">
        <v>1</v>
      </c>
      <c r="R285">
        <f t="shared" si="91"/>
        <v>0</v>
      </c>
      <c r="S285">
        <f t="shared" si="92"/>
        <v>0</v>
      </c>
      <c r="T285">
        <f t="shared" si="93"/>
        <v>0</v>
      </c>
      <c r="U285">
        <f t="shared" si="94"/>
        <v>0</v>
      </c>
      <c r="V285">
        <f t="shared" si="95"/>
        <v>0</v>
      </c>
      <c r="W285">
        <f t="shared" si="96"/>
        <v>0</v>
      </c>
      <c r="X285">
        <f t="shared" si="97"/>
        <v>0</v>
      </c>
      <c r="Y285">
        <f t="shared" si="98"/>
        <v>0</v>
      </c>
      <c r="Z285">
        <f t="shared" si="99"/>
        <v>0</v>
      </c>
      <c r="AA285">
        <f t="shared" si="100"/>
        <v>0</v>
      </c>
      <c r="AB285">
        <f t="shared" si="101"/>
        <v>0</v>
      </c>
      <c r="AC285">
        <f t="shared" si="102"/>
        <v>0</v>
      </c>
      <c r="AD285">
        <f t="shared" si="103"/>
        <v>0</v>
      </c>
      <c r="AE285">
        <f t="shared" si="104"/>
        <v>0</v>
      </c>
      <c r="AF285">
        <f t="shared" si="105"/>
        <v>0</v>
      </c>
      <c r="AG285">
        <f t="shared" si="106"/>
        <v>0</v>
      </c>
      <c r="AH285">
        <f t="shared" si="107"/>
        <v>0</v>
      </c>
      <c r="AI285">
        <f t="shared" si="108"/>
        <v>0</v>
      </c>
      <c r="AJ285">
        <f t="shared" si="109"/>
        <v>0</v>
      </c>
      <c r="AK285">
        <f t="shared" si="110"/>
        <v>0</v>
      </c>
    </row>
    <row r="286" spans="1:38" ht="15.95" customHeight="1" x14ac:dyDescent="0.25">
      <c r="A286" s="5" t="s">
        <v>280</v>
      </c>
      <c r="B286" s="5" t="s">
        <v>281</v>
      </c>
      <c r="C286" s="12" t="s">
        <v>54</v>
      </c>
      <c r="D286" s="7">
        <v>23.4</v>
      </c>
      <c r="E286" s="7"/>
      <c r="F286" s="7"/>
      <c r="G286" s="7"/>
      <c r="H286" s="7"/>
      <c r="I286" s="7"/>
      <c r="J286" s="7"/>
      <c r="K286" s="7"/>
      <c r="L286" s="7"/>
      <c r="M286" s="5" t="s">
        <v>182</v>
      </c>
      <c r="O286" t="str">
        <f>""</f>
        <v/>
      </c>
      <c r="P286" s="1" t="s">
        <v>95</v>
      </c>
      <c r="Q286">
        <v>1</v>
      </c>
      <c r="R286">
        <f t="shared" si="91"/>
        <v>0</v>
      </c>
      <c r="S286">
        <f t="shared" si="92"/>
        <v>0</v>
      </c>
      <c r="T286">
        <f t="shared" si="93"/>
        <v>0</v>
      </c>
      <c r="U286">
        <f t="shared" si="94"/>
        <v>0</v>
      </c>
      <c r="V286">
        <f t="shared" si="95"/>
        <v>0</v>
      </c>
      <c r="W286">
        <f t="shared" si="96"/>
        <v>0</v>
      </c>
      <c r="X286">
        <f t="shared" si="97"/>
        <v>0</v>
      </c>
      <c r="Y286">
        <f t="shared" si="98"/>
        <v>0</v>
      </c>
      <c r="Z286">
        <f t="shared" si="99"/>
        <v>0</v>
      </c>
      <c r="AA286">
        <f t="shared" si="100"/>
        <v>0</v>
      </c>
      <c r="AB286">
        <f t="shared" si="101"/>
        <v>0</v>
      </c>
      <c r="AC286">
        <f t="shared" si="102"/>
        <v>0</v>
      </c>
      <c r="AD286">
        <f t="shared" si="103"/>
        <v>0</v>
      </c>
      <c r="AE286">
        <f t="shared" si="104"/>
        <v>0</v>
      </c>
      <c r="AF286">
        <f t="shared" si="105"/>
        <v>0</v>
      </c>
      <c r="AG286">
        <f t="shared" si="106"/>
        <v>0</v>
      </c>
      <c r="AH286">
        <f t="shared" si="107"/>
        <v>0</v>
      </c>
      <c r="AI286">
        <f t="shared" si="108"/>
        <v>0</v>
      </c>
      <c r="AJ286">
        <f t="shared" si="109"/>
        <v>0</v>
      </c>
      <c r="AK286">
        <f t="shared" si="110"/>
        <v>0</v>
      </c>
    </row>
    <row r="287" spans="1:38" ht="15.95" customHeight="1" x14ac:dyDescent="0.25">
      <c r="A287" s="5" t="s">
        <v>282</v>
      </c>
      <c r="B287" s="5" t="s">
        <v>283</v>
      </c>
      <c r="C287" s="12" t="s">
        <v>54</v>
      </c>
      <c r="D287" s="7">
        <v>36.9</v>
      </c>
      <c r="E287" s="7"/>
      <c r="F287" s="7"/>
      <c r="G287" s="7"/>
      <c r="H287" s="7"/>
      <c r="I287" s="7"/>
      <c r="J287" s="7"/>
      <c r="K287" s="7"/>
      <c r="L287" s="7"/>
      <c r="M287" s="5" t="s">
        <v>183</v>
      </c>
      <c r="O287" t="str">
        <f>""</f>
        <v/>
      </c>
      <c r="P287" s="1" t="s">
        <v>95</v>
      </c>
      <c r="Q287">
        <v>1</v>
      </c>
      <c r="R287">
        <f t="shared" si="91"/>
        <v>0</v>
      </c>
      <c r="S287">
        <f t="shared" si="92"/>
        <v>0</v>
      </c>
      <c r="T287">
        <f t="shared" si="93"/>
        <v>0</v>
      </c>
      <c r="U287">
        <f t="shared" si="94"/>
        <v>0</v>
      </c>
      <c r="V287">
        <f t="shared" si="95"/>
        <v>0</v>
      </c>
      <c r="W287">
        <f t="shared" si="96"/>
        <v>0</v>
      </c>
      <c r="X287">
        <f t="shared" si="97"/>
        <v>0</v>
      </c>
      <c r="Y287">
        <f t="shared" si="98"/>
        <v>0</v>
      </c>
      <c r="Z287">
        <f t="shared" si="99"/>
        <v>0</v>
      </c>
      <c r="AA287">
        <f t="shared" si="100"/>
        <v>0</v>
      </c>
      <c r="AB287">
        <f t="shared" si="101"/>
        <v>0</v>
      </c>
      <c r="AC287">
        <f t="shared" si="102"/>
        <v>0</v>
      </c>
      <c r="AD287">
        <f t="shared" si="103"/>
        <v>0</v>
      </c>
      <c r="AE287">
        <f t="shared" si="104"/>
        <v>0</v>
      </c>
      <c r="AF287">
        <f t="shared" si="105"/>
        <v>0</v>
      </c>
      <c r="AG287">
        <f t="shared" si="106"/>
        <v>0</v>
      </c>
      <c r="AH287">
        <f t="shared" si="107"/>
        <v>0</v>
      </c>
      <c r="AI287">
        <f t="shared" si="108"/>
        <v>0</v>
      </c>
      <c r="AJ287">
        <f t="shared" si="109"/>
        <v>0</v>
      </c>
      <c r="AK287">
        <f t="shared" si="110"/>
        <v>0</v>
      </c>
    </row>
    <row r="288" spans="1:38" ht="15.95" customHeight="1" x14ac:dyDescent="0.25">
      <c r="A288" s="5" t="s">
        <v>362</v>
      </c>
      <c r="B288" s="5" t="s">
        <v>363</v>
      </c>
      <c r="C288" s="12" t="s">
        <v>46</v>
      </c>
      <c r="D288" s="7">
        <v>2</v>
      </c>
      <c r="E288" s="7"/>
      <c r="F288" s="7"/>
      <c r="G288" s="7"/>
      <c r="H288" s="7"/>
      <c r="I288" s="7"/>
      <c r="J288" s="7"/>
      <c r="K288" s="7"/>
      <c r="L288" s="7"/>
      <c r="M288" s="5" t="s">
        <v>364</v>
      </c>
      <c r="O288" t="str">
        <f>""</f>
        <v/>
      </c>
      <c r="P288" s="1" t="s">
        <v>95</v>
      </c>
      <c r="Q288">
        <v>1</v>
      </c>
      <c r="R288">
        <f t="shared" si="91"/>
        <v>0</v>
      </c>
      <c r="S288">
        <f t="shared" si="92"/>
        <v>0</v>
      </c>
      <c r="T288">
        <f t="shared" si="93"/>
        <v>0</v>
      </c>
      <c r="U288">
        <f t="shared" si="94"/>
        <v>0</v>
      </c>
      <c r="V288">
        <f t="shared" si="95"/>
        <v>0</v>
      </c>
      <c r="W288">
        <f t="shared" si="96"/>
        <v>0</v>
      </c>
      <c r="X288">
        <f t="shared" si="97"/>
        <v>0</v>
      </c>
      <c r="Y288">
        <f t="shared" si="98"/>
        <v>0</v>
      </c>
      <c r="Z288">
        <f t="shared" si="99"/>
        <v>0</v>
      </c>
      <c r="AA288">
        <f t="shared" si="100"/>
        <v>0</v>
      </c>
      <c r="AB288">
        <f t="shared" si="101"/>
        <v>0</v>
      </c>
      <c r="AC288">
        <f t="shared" si="102"/>
        <v>0</v>
      </c>
      <c r="AD288">
        <f t="shared" si="103"/>
        <v>0</v>
      </c>
      <c r="AE288">
        <f t="shared" si="104"/>
        <v>0</v>
      </c>
      <c r="AF288">
        <f t="shared" si="105"/>
        <v>0</v>
      </c>
      <c r="AG288">
        <f t="shared" si="106"/>
        <v>0</v>
      </c>
      <c r="AH288">
        <f t="shared" si="107"/>
        <v>0</v>
      </c>
      <c r="AI288">
        <f t="shared" si="108"/>
        <v>0</v>
      </c>
      <c r="AJ288">
        <f t="shared" si="109"/>
        <v>0</v>
      </c>
      <c r="AK288">
        <f t="shared" si="110"/>
        <v>0</v>
      </c>
    </row>
    <row r="289" spans="1:38" ht="15.95" customHeight="1" x14ac:dyDescent="0.25">
      <c r="A289" s="6"/>
      <c r="B289" s="6"/>
      <c r="C289" s="13"/>
      <c r="D289" s="7"/>
      <c r="E289" s="7"/>
      <c r="F289" s="7"/>
      <c r="G289" s="7"/>
      <c r="H289" s="7"/>
      <c r="I289" s="7"/>
      <c r="J289" s="7"/>
      <c r="K289" s="7"/>
      <c r="L289" s="7"/>
      <c r="M289" s="6"/>
    </row>
    <row r="290" spans="1:38" ht="15.95" customHeight="1" x14ac:dyDescent="0.25">
      <c r="A290" s="6"/>
      <c r="B290" s="6"/>
      <c r="C290" s="13"/>
      <c r="D290" s="7"/>
      <c r="E290" s="7"/>
      <c r="F290" s="7"/>
      <c r="G290" s="7"/>
      <c r="H290" s="7"/>
      <c r="I290" s="7"/>
      <c r="J290" s="7"/>
      <c r="K290" s="7"/>
      <c r="L290" s="7"/>
      <c r="M290" s="6"/>
    </row>
    <row r="291" spans="1:38" ht="15.95" customHeight="1" x14ac:dyDescent="0.25">
      <c r="A291" s="6"/>
      <c r="B291" s="6"/>
      <c r="C291" s="13"/>
      <c r="D291" s="7"/>
      <c r="E291" s="7"/>
      <c r="F291" s="7"/>
      <c r="G291" s="7"/>
      <c r="H291" s="7"/>
      <c r="I291" s="7"/>
      <c r="J291" s="7"/>
      <c r="K291" s="7"/>
      <c r="L291" s="7"/>
      <c r="M291" s="6"/>
    </row>
    <row r="292" spans="1:38" ht="15.95" customHeight="1" x14ac:dyDescent="0.25">
      <c r="A292" s="6"/>
      <c r="B292" s="6"/>
      <c r="C292" s="13"/>
      <c r="D292" s="7"/>
      <c r="E292" s="7"/>
      <c r="F292" s="7"/>
      <c r="G292" s="7"/>
      <c r="H292" s="7"/>
      <c r="I292" s="7"/>
      <c r="J292" s="7"/>
      <c r="K292" s="7"/>
      <c r="L292" s="7"/>
      <c r="M292" s="6"/>
    </row>
    <row r="293" spans="1:38" ht="15.95" customHeight="1" x14ac:dyDescent="0.25">
      <c r="A293" s="6"/>
      <c r="B293" s="6"/>
      <c r="C293" s="13"/>
      <c r="D293" s="7"/>
      <c r="E293" s="7"/>
      <c r="F293" s="7"/>
      <c r="G293" s="7"/>
      <c r="H293" s="7"/>
      <c r="I293" s="7"/>
      <c r="J293" s="7"/>
      <c r="K293" s="7"/>
      <c r="L293" s="7"/>
      <c r="M293" s="6"/>
    </row>
    <row r="294" spans="1:38" ht="15.95" customHeight="1" x14ac:dyDescent="0.25">
      <c r="A294" s="6"/>
      <c r="B294" s="6"/>
      <c r="C294" s="13"/>
      <c r="D294" s="7"/>
      <c r="E294" s="7"/>
      <c r="F294" s="7"/>
      <c r="G294" s="7"/>
      <c r="H294" s="7"/>
      <c r="I294" s="7"/>
      <c r="J294" s="7"/>
      <c r="K294" s="7"/>
      <c r="L294" s="7"/>
      <c r="M294" s="6"/>
    </row>
    <row r="295" spans="1:38" ht="15.95" customHeight="1" x14ac:dyDescent="0.25">
      <c r="A295" s="6"/>
      <c r="B295" s="6"/>
      <c r="C295" s="13"/>
      <c r="D295" s="7"/>
      <c r="E295" s="7"/>
      <c r="F295" s="7"/>
      <c r="G295" s="7"/>
      <c r="H295" s="7"/>
      <c r="I295" s="7"/>
      <c r="J295" s="7"/>
      <c r="K295" s="7"/>
      <c r="L295" s="7"/>
      <c r="M295" s="6"/>
    </row>
    <row r="296" spans="1:38" ht="15.95" customHeight="1" x14ac:dyDescent="0.25">
      <c r="A296" s="6"/>
      <c r="B296" s="6"/>
      <c r="C296" s="13"/>
      <c r="D296" s="7"/>
      <c r="E296" s="7"/>
      <c r="F296" s="7"/>
      <c r="G296" s="7"/>
      <c r="H296" s="7"/>
      <c r="I296" s="7"/>
      <c r="J296" s="7"/>
      <c r="K296" s="7"/>
      <c r="L296" s="7"/>
      <c r="M296" s="6"/>
    </row>
    <row r="297" spans="1:38" ht="15.95" customHeight="1" x14ac:dyDescent="0.25">
      <c r="A297" s="6"/>
      <c r="B297" s="6"/>
      <c r="C297" s="13"/>
      <c r="D297" s="7"/>
      <c r="E297" s="7"/>
      <c r="F297" s="7"/>
      <c r="G297" s="7"/>
      <c r="H297" s="7"/>
      <c r="I297" s="7"/>
      <c r="J297" s="7"/>
      <c r="K297" s="7"/>
      <c r="L297" s="7"/>
      <c r="M297" s="6"/>
    </row>
    <row r="298" spans="1:38" ht="15.95" customHeight="1" x14ac:dyDescent="0.25">
      <c r="A298" s="6"/>
      <c r="B298" s="6"/>
      <c r="C298" s="13"/>
      <c r="D298" s="7"/>
      <c r="E298" s="7"/>
      <c r="F298" s="7"/>
      <c r="G298" s="7"/>
      <c r="H298" s="7"/>
      <c r="I298" s="7"/>
      <c r="J298" s="7"/>
      <c r="K298" s="7"/>
      <c r="L298" s="7"/>
      <c r="M298" s="6"/>
    </row>
    <row r="299" spans="1:38" ht="15.95" customHeight="1" x14ac:dyDescent="0.25">
      <c r="A299" s="6"/>
      <c r="B299" s="6"/>
      <c r="C299" s="13"/>
      <c r="D299" s="7"/>
      <c r="E299" s="7"/>
      <c r="F299" s="7"/>
      <c r="G299" s="7"/>
      <c r="H299" s="7"/>
      <c r="I299" s="7"/>
      <c r="J299" s="7"/>
      <c r="K299" s="7"/>
      <c r="L299" s="7"/>
      <c r="M299" s="6"/>
    </row>
    <row r="300" spans="1:38" ht="15.95" customHeight="1" x14ac:dyDescent="0.25">
      <c r="A300" s="6"/>
      <c r="B300" s="6"/>
      <c r="C300" s="13"/>
      <c r="D300" s="7"/>
      <c r="E300" s="7"/>
      <c r="F300" s="7"/>
      <c r="G300" s="7"/>
      <c r="H300" s="7"/>
      <c r="I300" s="7"/>
      <c r="J300" s="7"/>
      <c r="K300" s="7"/>
      <c r="L300" s="7"/>
      <c r="M300" s="6"/>
    </row>
    <row r="301" spans="1:38" ht="15.95" customHeight="1" x14ac:dyDescent="0.25">
      <c r="A301" s="6"/>
      <c r="B301" s="6"/>
      <c r="C301" s="13"/>
      <c r="D301" s="7"/>
      <c r="E301" s="7"/>
      <c r="F301" s="7"/>
      <c r="G301" s="7"/>
      <c r="H301" s="7"/>
      <c r="I301" s="7"/>
      <c r="J301" s="7"/>
      <c r="K301" s="7"/>
      <c r="L301" s="7"/>
      <c r="M301" s="6"/>
    </row>
    <row r="302" spans="1:38" ht="15.95" customHeight="1" x14ac:dyDescent="0.25">
      <c r="A302" s="6"/>
      <c r="B302" s="6"/>
      <c r="C302" s="13"/>
      <c r="D302" s="7"/>
      <c r="E302" s="7"/>
      <c r="F302" s="7"/>
      <c r="G302" s="7"/>
      <c r="H302" s="7"/>
      <c r="I302" s="7"/>
      <c r="J302" s="7"/>
      <c r="K302" s="7"/>
      <c r="L302" s="7"/>
      <c r="M302" s="6"/>
    </row>
    <row r="303" spans="1:38" ht="15.95" customHeight="1" x14ac:dyDescent="0.25">
      <c r="A303" s="6"/>
      <c r="B303" s="6"/>
      <c r="C303" s="13"/>
      <c r="D303" s="7"/>
      <c r="E303" s="7"/>
      <c r="F303" s="7"/>
      <c r="G303" s="7"/>
      <c r="H303" s="7"/>
      <c r="I303" s="7"/>
      <c r="J303" s="7"/>
      <c r="K303" s="7"/>
      <c r="L303" s="7"/>
      <c r="M303" s="6"/>
    </row>
    <row r="304" spans="1:38" ht="15.95" customHeight="1" x14ac:dyDescent="0.25">
      <c r="A304" s="9" t="s">
        <v>96</v>
      </c>
      <c r="B304" s="8"/>
      <c r="C304" s="14"/>
      <c r="D304" s="10"/>
      <c r="E304" s="7"/>
      <c r="F304" s="10">
        <f>ROUNDDOWN(SUMIF(Q281:Q303, "1", F281:F303), 0)</f>
        <v>0</v>
      </c>
      <c r="G304" s="7"/>
      <c r="H304" s="10">
        <f>ROUNDDOWN(SUMIF(Q281:Q303, "1", H281:H303), 0)</f>
        <v>0</v>
      </c>
      <c r="I304" s="7"/>
      <c r="J304" s="10">
        <f>ROUNDDOWN(SUMIF(Q281:Q303, "1", J281:J303), 0)</f>
        <v>0</v>
      </c>
      <c r="K304" s="7"/>
      <c r="L304" s="10">
        <f>F304+H304+J304</f>
        <v>0</v>
      </c>
      <c r="M304" s="8"/>
      <c r="R304">
        <f t="shared" ref="R304:AL304" si="111">ROUNDDOWN(SUM(R281:R288), 0)</f>
        <v>0</v>
      </c>
      <c r="S304">
        <f t="shared" si="111"/>
        <v>0</v>
      </c>
      <c r="T304">
        <f t="shared" si="111"/>
        <v>0</v>
      </c>
      <c r="U304">
        <f t="shared" si="111"/>
        <v>0</v>
      </c>
      <c r="V304">
        <f t="shared" si="111"/>
        <v>0</v>
      </c>
      <c r="W304">
        <f t="shared" si="111"/>
        <v>0</v>
      </c>
      <c r="X304">
        <f t="shared" si="111"/>
        <v>0</v>
      </c>
      <c r="Y304">
        <f t="shared" si="111"/>
        <v>0</v>
      </c>
      <c r="Z304">
        <f t="shared" si="111"/>
        <v>0</v>
      </c>
      <c r="AA304">
        <f t="shared" si="111"/>
        <v>0</v>
      </c>
      <c r="AB304">
        <f t="shared" si="111"/>
        <v>0</v>
      </c>
      <c r="AC304">
        <f t="shared" si="111"/>
        <v>0</v>
      </c>
      <c r="AD304">
        <f t="shared" si="111"/>
        <v>0</v>
      </c>
      <c r="AE304">
        <f t="shared" si="111"/>
        <v>0</v>
      </c>
      <c r="AF304">
        <f t="shared" si="111"/>
        <v>0</v>
      </c>
      <c r="AG304">
        <f t="shared" si="111"/>
        <v>0</v>
      </c>
      <c r="AH304">
        <f t="shared" si="111"/>
        <v>0</v>
      </c>
      <c r="AI304">
        <f t="shared" si="111"/>
        <v>0</v>
      </c>
      <c r="AJ304">
        <f t="shared" si="111"/>
        <v>0</v>
      </c>
      <c r="AK304">
        <f t="shared" si="111"/>
        <v>0</v>
      </c>
      <c r="AL304">
        <f t="shared" si="111"/>
        <v>0</v>
      </c>
    </row>
    <row r="305" spans="1:37" ht="15.95" customHeight="1" x14ac:dyDescent="0.25">
      <c r="A305" s="19" t="s">
        <v>365</v>
      </c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</row>
    <row r="306" spans="1:37" ht="15.95" customHeight="1" x14ac:dyDescent="0.25">
      <c r="A306" s="5" t="s">
        <v>284</v>
      </c>
      <c r="B306" s="5" t="s">
        <v>285</v>
      </c>
      <c r="C306" s="12" t="s">
        <v>43</v>
      </c>
      <c r="D306" s="7">
        <v>10.3</v>
      </c>
      <c r="E306" s="7"/>
      <c r="F306" s="7"/>
      <c r="G306" s="7"/>
      <c r="H306" s="7"/>
      <c r="I306" s="7"/>
      <c r="J306" s="7"/>
      <c r="K306" s="7"/>
      <c r="L306" s="7"/>
      <c r="M306" s="5" t="s">
        <v>184</v>
      </c>
      <c r="O306" t="str">
        <f>""</f>
        <v/>
      </c>
      <c r="P306" s="1" t="s">
        <v>95</v>
      </c>
      <c r="Q306">
        <v>1</v>
      </c>
      <c r="R306">
        <f>IF(P306="기계경비", J306, 0)</f>
        <v>0</v>
      </c>
      <c r="S306">
        <f>IF(P306="운반비", J306, 0)</f>
        <v>0</v>
      </c>
      <c r="T306">
        <f>IF(P306="작업부산물", F306, 0)</f>
        <v>0</v>
      </c>
      <c r="U306">
        <f>IF(P306="관급", F306, 0)</f>
        <v>0</v>
      </c>
      <c r="V306">
        <f>IF(P306="외주비", J306, 0)</f>
        <v>0</v>
      </c>
      <c r="W306">
        <f>IF(P306="장비비", J306, 0)</f>
        <v>0</v>
      </c>
      <c r="X306">
        <f>IF(P306="폐기물처리비", J306, 0)</f>
        <v>0</v>
      </c>
      <c r="Y306">
        <f>IF(P306="가설비", J306, 0)</f>
        <v>0</v>
      </c>
      <c r="Z306">
        <f>IF(P306="잡비제외분", F306, 0)</f>
        <v>0</v>
      </c>
      <c r="AA306">
        <f>IF(P306="사급자재대", L306, 0)</f>
        <v>0</v>
      </c>
      <c r="AB306">
        <f>IF(P306="관급자재대", L306, 0)</f>
        <v>0</v>
      </c>
      <c r="AC306">
        <f>IF(P306="관급자 관급 자재대", L306, 0)</f>
        <v>0</v>
      </c>
      <c r="AD306">
        <f>IF(P306="사용자항목2", L306, 0)</f>
        <v>0</v>
      </c>
      <c r="AE306">
        <f>IF(P306="사용자항목3", L306, 0)</f>
        <v>0</v>
      </c>
      <c r="AF306">
        <f>IF(P306="사용자항목4", L306, 0)</f>
        <v>0</v>
      </c>
      <c r="AG306">
        <f>IF(P306="사용자항목5", L306, 0)</f>
        <v>0</v>
      </c>
      <c r="AH306">
        <f>IF(P306="사용자항목6", L306, 0)</f>
        <v>0</v>
      </c>
      <c r="AI306">
        <f>IF(P306="사용자항목7", L306, 0)</f>
        <v>0</v>
      </c>
      <c r="AJ306">
        <f>IF(P306="사용자항목8", L306, 0)</f>
        <v>0</v>
      </c>
      <c r="AK306">
        <f>IF(P306="사용자항목9", L306, 0)</f>
        <v>0</v>
      </c>
    </row>
    <row r="307" spans="1:37" ht="15.95" customHeight="1" x14ac:dyDescent="0.25">
      <c r="A307" s="5" t="s">
        <v>181</v>
      </c>
      <c r="B307" s="5" t="s">
        <v>286</v>
      </c>
      <c r="C307" s="12" t="s">
        <v>43</v>
      </c>
      <c r="D307" s="7">
        <v>32.6</v>
      </c>
      <c r="E307" s="7"/>
      <c r="F307" s="7"/>
      <c r="G307" s="7"/>
      <c r="H307" s="7"/>
      <c r="I307" s="7"/>
      <c r="J307" s="7"/>
      <c r="K307" s="7"/>
      <c r="L307" s="7"/>
      <c r="M307" s="5" t="s">
        <v>186</v>
      </c>
      <c r="O307" t="str">
        <f>""</f>
        <v/>
      </c>
      <c r="P307" s="1" t="s">
        <v>95</v>
      </c>
      <c r="Q307">
        <v>1</v>
      </c>
      <c r="R307">
        <f>IF(P307="기계경비", J307, 0)</f>
        <v>0</v>
      </c>
      <c r="S307">
        <f>IF(P307="운반비", J307, 0)</f>
        <v>0</v>
      </c>
      <c r="T307">
        <f>IF(P307="작업부산물", F307, 0)</f>
        <v>0</v>
      </c>
      <c r="U307">
        <f>IF(P307="관급", F307, 0)</f>
        <v>0</v>
      </c>
      <c r="V307">
        <f>IF(P307="외주비", J307, 0)</f>
        <v>0</v>
      </c>
      <c r="W307">
        <f>IF(P307="장비비", J307, 0)</f>
        <v>0</v>
      </c>
      <c r="X307">
        <f>IF(P307="폐기물처리비", J307, 0)</f>
        <v>0</v>
      </c>
      <c r="Y307">
        <f>IF(P307="가설비", J307, 0)</f>
        <v>0</v>
      </c>
      <c r="Z307">
        <f>IF(P307="잡비제외분", F307, 0)</f>
        <v>0</v>
      </c>
      <c r="AA307">
        <f>IF(P307="사급자재대", L307, 0)</f>
        <v>0</v>
      </c>
      <c r="AB307">
        <f>IF(P307="관급자재대", L307, 0)</f>
        <v>0</v>
      </c>
      <c r="AC307">
        <f>IF(P307="관급자 관급 자재대", L307, 0)</f>
        <v>0</v>
      </c>
      <c r="AD307">
        <f>IF(P307="사용자항목2", L307, 0)</f>
        <v>0</v>
      </c>
      <c r="AE307">
        <f>IF(P307="사용자항목3", L307, 0)</f>
        <v>0</v>
      </c>
      <c r="AF307">
        <f>IF(P307="사용자항목4", L307, 0)</f>
        <v>0</v>
      </c>
      <c r="AG307">
        <f>IF(P307="사용자항목5", L307, 0)</f>
        <v>0</v>
      </c>
      <c r="AH307">
        <f>IF(P307="사용자항목6", L307, 0)</f>
        <v>0</v>
      </c>
      <c r="AI307">
        <f>IF(P307="사용자항목7", L307, 0)</f>
        <v>0</v>
      </c>
      <c r="AJ307">
        <f>IF(P307="사용자항목8", L307, 0)</f>
        <v>0</v>
      </c>
      <c r="AK307">
        <f>IF(P307="사용자항목9", L307, 0)</f>
        <v>0</v>
      </c>
    </row>
    <row r="308" spans="1:37" ht="15.95" customHeight="1" x14ac:dyDescent="0.25">
      <c r="A308" s="5" t="s">
        <v>287</v>
      </c>
      <c r="B308" s="5" t="s">
        <v>288</v>
      </c>
      <c r="C308" s="12" t="s">
        <v>43</v>
      </c>
      <c r="D308" s="7">
        <v>14.7</v>
      </c>
      <c r="E308" s="7"/>
      <c r="F308" s="7"/>
      <c r="G308" s="7"/>
      <c r="H308" s="7"/>
      <c r="I308" s="7"/>
      <c r="J308" s="7"/>
      <c r="K308" s="7"/>
      <c r="L308" s="7"/>
      <c r="M308" s="5" t="s">
        <v>187</v>
      </c>
      <c r="O308" t="str">
        <f>""</f>
        <v/>
      </c>
      <c r="P308" s="1" t="s">
        <v>95</v>
      </c>
      <c r="Q308">
        <v>1</v>
      </c>
      <c r="R308">
        <f>IF(P308="기계경비", J308, 0)</f>
        <v>0</v>
      </c>
      <c r="S308">
        <f>IF(P308="운반비", J308, 0)</f>
        <v>0</v>
      </c>
      <c r="T308">
        <f>IF(P308="작업부산물", F308, 0)</f>
        <v>0</v>
      </c>
      <c r="U308">
        <f>IF(P308="관급", F308, 0)</f>
        <v>0</v>
      </c>
      <c r="V308">
        <f>IF(P308="외주비", J308, 0)</f>
        <v>0</v>
      </c>
      <c r="W308">
        <f>IF(P308="장비비", J308, 0)</f>
        <v>0</v>
      </c>
      <c r="X308">
        <f>IF(P308="폐기물처리비", J308, 0)</f>
        <v>0</v>
      </c>
      <c r="Y308">
        <f>IF(P308="가설비", J308, 0)</f>
        <v>0</v>
      </c>
      <c r="Z308">
        <f>IF(P308="잡비제외분", F308, 0)</f>
        <v>0</v>
      </c>
      <c r="AA308">
        <f>IF(P308="사급자재대", L308, 0)</f>
        <v>0</v>
      </c>
      <c r="AB308">
        <f>IF(P308="관급자재대", L308, 0)</f>
        <v>0</v>
      </c>
      <c r="AC308">
        <f>IF(P308="관급자 관급 자재대", L308, 0)</f>
        <v>0</v>
      </c>
      <c r="AD308">
        <f>IF(P308="사용자항목2", L308, 0)</f>
        <v>0</v>
      </c>
      <c r="AE308">
        <f>IF(P308="사용자항목3", L308, 0)</f>
        <v>0</v>
      </c>
      <c r="AF308">
        <f>IF(P308="사용자항목4", L308, 0)</f>
        <v>0</v>
      </c>
      <c r="AG308">
        <f>IF(P308="사용자항목5", L308, 0)</f>
        <v>0</v>
      </c>
      <c r="AH308">
        <f>IF(P308="사용자항목6", L308, 0)</f>
        <v>0</v>
      </c>
      <c r="AI308">
        <f>IF(P308="사용자항목7", L308, 0)</f>
        <v>0</v>
      </c>
      <c r="AJ308">
        <f>IF(P308="사용자항목8", L308, 0)</f>
        <v>0</v>
      </c>
      <c r="AK308">
        <f>IF(P308="사용자항목9", L308, 0)</f>
        <v>0</v>
      </c>
    </row>
    <row r="309" spans="1:37" ht="15.95" customHeight="1" x14ac:dyDescent="0.25">
      <c r="A309" s="5" t="s">
        <v>289</v>
      </c>
      <c r="B309" s="5" t="s">
        <v>290</v>
      </c>
      <c r="C309" s="12" t="s">
        <v>43</v>
      </c>
      <c r="D309" s="7">
        <v>766.6</v>
      </c>
      <c r="E309" s="7"/>
      <c r="F309" s="7"/>
      <c r="G309" s="7"/>
      <c r="H309" s="7"/>
      <c r="I309" s="7"/>
      <c r="J309" s="7"/>
      <c r="K309" s="7"/>
      <c r="L309" s="7"/>
      <c r="M309" s="5" t="s">
        <v>188</v>
      </c>
      <c r="O309" t="str">
        <f>""</f>
        <v/>
      </c>
      <c r="P309" s="1" t="s">
        <v>95</v>
      </c>
      <c r="Q309">
        <v>1</v>
      </c>
      <c r="R309">
        <f>IF(P309="기계경비", J309, 0)</f>
        <v>0</v>
      </c>
      <c r="S309">
        <f>IF(P309="운반비", J309, 0)</f>
        <v>0</v>
      </c>
      <c r="T309">
        <f>IF(P309="작업부산물", F309, 0)</f>
        <v>0</v>
      </c>
      <c r="U309">
        <f>IF(P309="관급", F309, 0)</f>
        <v>0</v>
      </c>
      <c r="V309">
        <f>IF(P309="외주비", J309, 0)</f>
        <v>0</v>
      </c>
      <c r="W309">
        <f>IF(P309="장비비", J309, 0)</f>
        <v>0</v>
      </c>
      <c r="X309">
        <f>IF(P309="폐기물처리비", J309, 0)</f>
        <v>0</v>
      </c>
      <c r="Y309">
        <f>IF(P309="가설비", J309, 0)</f>
        <v>0</v>
      </c>
      <c r="Z309">
        <f>IF(P309="잡비제외분", F309, 0)</f>
        <v>0</v>
      </c>
      <c r="AA309">
        <f>IF(P309="사급자재대", L309, 0)</f>
        <v>0</v>
      </c>
      <c r="AB309">
        <f>IF(P309="관급자재대", L309, 0)</f>
        <v>0</v>
      </c>
      <c r="AC309">
        <f>IF(P309="관급자 관급 자재대", L309, 0)</f>
        <v>0</v>
      </c>
      <c r="AD309">
        <f>IF(P309="사용자항목2", L309, 0)</f>
        <v>0</v>
      </c>
      <c r="AE309">
        <f>IF(P309="사용자항목3", L309, 0)</f>
        <v>0</v>
      </c>
      <c r="AF309">
        <f>IF(P309="사용자항목4", L309, 0)</f>
        <v>0</v>
      </c>
      <c r="AG309">
        <f>IF(P309="사용자항목5", L309, 0)</f>
        <v>0</v>
      </c>
      <c r="AH309">
        <f>IF(P309="사용자항목6", L309, 0)</f>
        <v>0</v>
      </c>
      <c r="AI309">
        <f>IF(P309="사용자항목7", L309, 0)</f>
        <v>0</v>
      </c>
      <c r="AJ309">
        <f>IF(P309="사용자항목8", L309, 0)</f>
        <v>0</v>
      </c>
      <c r="AK309">
        <f>IF(P309="사용자항목9", L309, 0)</f>
        <v>0</v>
      </c>
    </row>
    <row r="310" spans="1:37" ht="15.95" customHeight="1" x14ac:dyDescent="0.25">
      <c r="A310" s="6"/>
      <c r="B310" s="6"/>
      <c r="C310" s="13"/>
      <c r="D310" s="7"/>
      <c r="E310" s="7"/>
      <c r="F310" s="7"/>
      <c r="G310" s="7"/>
      <c r="H310" s="7"/>
      <c r="I310" s="7"/>
      <c r="J310" s="7"/>
      <c r="K310" s="7"/>
      <c r="L310" s="7"/>
      <c r="M310" s="6"/>
    </row>
    <row r="311" spans="1:37" ht="15.95" customHeight="1" x14ac:dyDescent="0.25">
      <c r="A311" s="6"/>
      <c r="B311" s="6"/>
      <c r="C311" s="13"/>
      <c r="D311" s="7"/>
      <c r="E311" s="7"/>
      <c r="F311" s="7"/>
      <c r="G311" s="7"/>
      <c r="H311" s="7"/>
      <c r="I311" s="7"/>
      <c r="J311" s="7"/>
      <c r="K311" s="7"/>
      <c r="L311" s="7"/>
      <c r="M311" s="6"/>
    </row>
    <row r="312" spans="1:37" ht="15.95" customHeight="1" x14ac:dyDescent="0.25">
      <c r="A312" s="6"/>
      <c r="B312" s="6"/>
      <c r="C312" s="13"/>
      <c r="D312" s="7"/>
      <c r="E312" s="7"/>
      <c r="F312" s="7"/>
      <c r="G312" s="7"/>
      <c r="H312" s="7"/>
      <c r="I312" s="7"/>
      <c r="J312" s="7"/>
      <c r="K312" s="7"/>
      <c r="L312" s="7"/>
      <c r="M312" s="6"/>
    </row>
    <row r="313" spans="1:37" ht="15.95" customHeight="1" x14ac:dyDescent="0.25">
      <c r="A313" s="6"/>
      <c r="B313" s="6"/>
      <c r="C313" s="13"/>
      <c r="D313" s="7"/>
      <c r="E313" s="7"/>
      <c r="F313" s="7"/>
      <c r="G313" s="7"/>
      <c r="H313" s="7"/>
      <c r="I313" s="7"/>
      <c r="J313" s="7"/>
      <c r="K313" s="7"/>
      <c r="L313" s="7"/>
      <c r="M313" s="6"/>
    </row>
    <row r="314" spans="1:37" ht="15.95" customHeight="1" x14ac:dyDescent="0.25">
      <c r="A314" s="6"/>
      <c r="B314" s="6"/>
      <c r="C314" s="13"/>
      <c r="D314" s="7"/>
      <c r="E314" s="7"/>
      <c r="F314" s="7"/>
      <c r="G314" s="7"/>
      <c r="H314" s="7"/>
      <c r="I314" s="7"/>
      <c r="J314" s="7"/>
      <c r="K314" s="7"/>
      <c r="L314" s="7"/>
      <c r="M314" s="6"/>
    </row>
    <row r="315" spans="1:37" ht="15.95" customHeight="1" x14ac:dyDescent="0.25">
      <c r="A315" s="6"/>
      <c r="B315" s="6"/>
      <c r="C315" s="13"/>
      <c r="D315" s="7"/>
      <c r="E315" s="7"/>
      <c r="F315" s="7"/>
      <c r="G315" s="7"/>
      <c r="H315" s="7"/>
      <c r="I315" s="7"/>
      <c r="J315" s="7"/>
      <c r="K315" s="7"/>
      <c r="L315" s="7"/>
      <c r="M315" s="6"/>
    </row>
    <row r="316" spans="1:37" ht="15.95" customHeight="1" x14ac:dyDescent="0.25">
      <c r="A316" s="6"/>
      <c r="B316" s="6"/>
      <c r="C316" s="13"/>
      <c r="D316" s="7"/>
      <c r="E316" s="7"/>
      <c r="F316" s="7"/>
      <c r="G316" s="7"/>
      <c r="H316" s="7"/>
      <c r="I316" s="7"/>
      <c r="J316" s="7"/>
      <c r="K316" s="7"/>
      <c r="L316" s="7"/>
      <c r="M316" s="6"/>
    </row>
    <row r="317" spans="1:37" ht="15.95" customHeight="1" x14ac:dyDescent="0.25">
      <c r="A317" s="6"/>
      <c r="B317" s="6"/>
      <c r="C317" s="13"/>
      <c r="D317" s="7"/>
      <c r="E317" s="7"/>
      <c r="F317" s="7"/>
      <c r="G317" s="7"/>
      <c r="H317" s="7"/>
      <c r="I317" s="7"/>
      <c r="J317" s="7"/>
      <c r="K317" s="7"/>
      <c r="L317" s="7"/>
      <c r="M317" s="6"/>
    </row>
    <row r="318" spans="1:37" ht="15.95" customHeight="1" x14ac:dyDescent="0.25">
      <c r="A318" s="6"/>
      <c r="B318" s="6"/>
      <c r="C318" s="13"/>
      <c r="D318" s="7"/>
      <c r="E318" s="7"/>
      <c r="F318" s="7"/>
      <c r="G318" s="7"/>
      <c r="H318" s="7"/>
      <c r="I318" s="7"/>
      <c r="J318" s="7"/>
      <c r="K318" s="7"/>
      <c r="L318" s="7"/>
      <c r="M318" s="6"/>
    </row>
    <row r="319" spans="1:37" ht="15.95" customHeight="1" x14ac:dyDescent="0.25">
      <c r="A319" s="6"/>
      <c r="B319" s="6"/>
      <c r="C319" s="13"/>
      <c r="D319" s="7"/>
      <c r="E319" s="7"/>
      <c r="F319" s="7"/>
      <c r="G319" s="7"/>
      <c r="H319" s="7"/>
      <c r="I319" s="7"/>
      <c r="J319" s="7"/>
      <c r="K319" s="7"/>
      <c r="L319" s="7"/>
      <c r="M319" s="6"/>
    </row>
    <row r="320" spans="1:37" ht="15.95" customHeight="1" x14ac:dyDescent="0.25">
      <c r="A320" s="6"/>
      <c r="B320" s="6"/>
      <c r="C320" s="13"/>
      <c r="D320" s="7"/>
      <c r="E320" s="7"/>
      <c r="F320" s="7"/>
      <c r="G320" s="7"/>
      <c r="H320" s="7"/>
      <c r="I320" s="7"/>
      <c r="J320" s="7"/>
      <c r="K320" s="7"/>
      <c r="L320" s="7"/>
      <c r="M320" s="6"/>
    </row>
    <row r="321" spans="1:38" ht="15.95" customHeight="1" x14ac:dyDescent="0.25">
      <c r="A321" s="6"/>
      <c r="B321" s="6"/>
      <c r="C321" s="13"/>
      <c r="D321" s="7"/>
      <c r="E321" s="7"/>
      <c r="F321" s="7"/>
      <c r="G321" s="7"/>
      <c r="H321" s="7"/>
      <c r="I321" s="7"/>
      <c r="J321" s="7"/>
      <c r="K321" s="7"/>
      <c r="L321" s="7"/>
      <c r="M321" s="6"/>
    </row>
    <row r="322" spans="1:38" ht="15.95" customHeight="1" x14ac:dyDescent="0.25">
      <c r="A322" s="6"/>
      <c r="B322" s="6"/>
      <c r="C322" s="13"/>
      <c r="D322" s="7"/>
      <c r="E322" s="7"/>
      <c r="F322" s="7"/>
      <c r="G322" s="7"/>
      <c r="H322" s="7"/>
      <c r="I322" s="7"/>
      <c r="J322" s="7"/>
      <c r="K322" s="7"/>
      <c r="L322" s="7"/>
      <c r="M322" s="6"/>
    </row>
    <row r="323" spans="1:38" ht="15.95" customHeight="1" x14ac:dyDescent="0.25">
      <c r="A323" s="6"/>
      <c r="B323" s="6"/>
      <c r="C323" s="13"/>
      <c r="D323" s="7"/>
      <c r="E323" s="7"/>
      <c r="F323" s="7"/>
      <c r="G323" s="7"/>
      <c r="H323" s="7"/>
      <c r="I323" s="7"/>
      <c r="J323" s="7"/>
      <c r="K323" s="7"/>
      <c r="L323" s="7"/>
      <c r="M323" s="6"/>
    </row>
    <row r="324" spans="1:38" ht="15.95" customHeight="1" x14ac:dyDescent="0.25">
      <c r="A324" s="6"/>
      <c r="B324" s="6"/>
      <c r="C324" s="13"/>
      <c r="D324" s="7"/>
      <c r="E324" s="7"/>
      <c r="F324" s="7"/>
      <c r="G324" s="7"/>
      <c r="H324" s="7"/>
      <c r="I324" s="7"/>
      <c r="J324" s="7"/>
      <c r="K324" s="7"/>
      <c r="L324" s="7"/>
      <c r="M324" s="6"/>
    </row>
    <row r="325" spans="1:38" ht="15.95" customHeight="1" x14ac:dyDescent="0.25">
      <c r="A325" s="6"/>
      <c r="B325" s="6"/>
      <c r="C325" s="13"/>
      <c r="D325" s="7"/>
      <c r="E325" s="7"/>
      <c r="F325" s="7"/>
      <c r="G325" s="7"/>
      <c r="H325" s="7"/>
      <c r="I325" s="7"/>
      <c r="J325" s="7"/>
      <c r="K325" s="7"/>
      <c r="L325" s="7"/>
      <c r="M325" s="6"/>
    </row>
    <row r="326" spans="1:38" ht="15.95" customHeight="1" x14ac:dyDescent="0.25">
      <c r="A326" s="6"/>
      <c r="B326" s="6"/>
      <c r="C326" s="13"/>
      <c r="D326" s="7"/>
      <c r="E326" s="7"/>
      <c r="F326" s="7"/>
      <c r="G326" s="7"/>
      <c r="H326" s="7"/>
      <c r="I326" s="7"/>
      <c r="J326" s="7"/>
      <c r="K326" s="7"/>
      <c r="L326" s="7"/>
      <c r="M326" s="6"/>
    </row>
    <row r="327" spans="1:38" ht="15.95" customHeight="1" x14ac:dyDescent="0.25">
      <c r="A327" s="6"/>
      <c r="B327" s="6"/>
      <c r="C327" s="13"/>
      <c r="D327" s="7"/>
      <c r="E327" s="7"/>
      <c r="F327" s="7"/>
      <c r="G327" s="7"/>
      <c r="H327" s="7"/>
      <c r="I327" s="7"/>
      <c r="J327" s="7"/>
      <c r="K327" s="7"/>
      <c r="L327" s="7"/>
      <c r="M327" s="6"/>
    </row>
    <row r="328" spans="1:38" ht="15.95" customHeight="1" x14ac:dyDescent="0.25">
      <c r="A328" s="6"/>
      <c r="B328" s="6"/>
      <c r="C328" s="13"/>
      <c r="D328" s="7"/>
      <c r="E328" s="7"/>
      <c r="F328" s="7"/>
      <c r="G328" s="7"/>
      <c r="H328" s="7"/>
      <c r="I328" s="7"/>
      <c r="J328" s="7"/>
      <c r="K328" s="7"/>
      <c r="L328" s="7"/>
      <c r="M328" s="6"/>
    </row>
    <row r="329" spans="1:38" ht="15.95" customHeight="1" x14ac:dyDescent="0.25">
      <c r="A329" s="9" t="s">
        <v>96</v>
      </c>
      <c r="B329" s="8"/>
      <c r="C329" s="14"/>
      <c r="D329" s="10"/>
      <c r="E329" s="7"/>
      <c r="F329" s="10">
        <f>ROUNDDOWN(SUMIF(Q306:Q328, "1", F306:F328), 0)</f>
        <v>0</v>
      </c>
      <c r="G329" s="7"/>
      <c r="H329" s="10">
        <f>ROUNDDOWN(SUMIF(Q306:Q328, "1", H306:H328), 0)</f>
        <v>0</v>
      </c>
      <c r="I329" s="7"/>
      <c r="J329" s="10">
        <f>ROUNDDOWN(SUMIF(Q306:Q328, "1", J306:J328), 0)</f>
        <v>0</v>
      </c>
      <c r="K329" s="7"/>
      <c r="L329" s="10">
        <f>F329+H329+J329</f>
        <v>0</v>
      </c>
      <c r="M329" s="8"/>
      <c r="R329">
        <f t="shared" ref="R329:AL329" si="112">ROUNDDOWN(SUM(R306:R309), 0)</f>
        <v>0</v>
      </c>
      <c r="S329">
        <f t="shared" si="112"/>
        <v>0</v>
      </c>
      <c r="T329">
        <f t="shared" si="112"/>
        <v>0</v>
      </c>
      <c r="U329">
        <f t="shared" si="112"/>
        <v>0</v>
      </c>
      <c r="V329">
        <f t="shared" si="112"/>
        <v>0</v>
      </c>
      <c r="W329">
        <f t="shared" si="112"/>
        <v>0</v>
      </c>
      <c r="X329">
        <f t="shared" si="112"/>
        <v>0</v>
      </c>
      <c r="Y329">
        <f t="shared" si="112"/>
        <v>0</v>
      </c>
      <c r="Z329">
        <f t="shared" si="112"/>
        <v>0</v>
      </c>
      <c r="AA329">
        <f t="shared" si="112"/>
        <v>0</v>
      </c>
      <c r="AB329">
        <f t="shared" si="112"/>
        <v>0</v>
      </c>
      <c r="AC329">
        <f t="shared" si="112"/>
        <v>0</v>
      </c>
      <c r="AD329">
        <f t="shared" si="112"/>
        <v>0</v>
      </c>
      <c r="AE329">
        <f t="shared" si="112"/>
        <v>0</v>
      </c>
      <c r="AF329">
        <f t="shared" si="112"/>
        <v>0</v>
      </c>
      <c r="AG329">
        <f t="shared" si="112"/>
        <v>0</v>
      </c>
      <c r="AH329">
        <f t="shared" si="112"/>
        <v>0</v>
      </c>
      <c r="AI329">
        <f t="shared" si="112"/>
        <v>0</v>
      </c>
      <c r="AJ329">
        <f t="shared" si="112"/>
        <v>0</v>
      </c>
      <c r="AK329">
        <f t="shared" si="112"/>
        <v>0</v>
      </c>
      <c r="AL329">
        <f t="shared" si="112"/>
        <v>0</v>
      </c>
    </row>
    <row r="330" spans="1:38" ht="15.95" customHeight="1" x14ac:dyDescent="0.25">
      <c r="A330" s="19" t="s">
        <v>366</v>
      </c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</row>
    <row r="331" spans="1:38" ht="15.95" customHeight="1" x14ac:dyDescent="0.25">
      <c r="A331" s="5" t="s">
        <v>291</v>
      </c>
      <c r="B331" s="5" t="s">
        <v>292</v>
      </c>
      <c r="C331" s="12" t="s">
        <v>185</v>
      </c>
      <c r="D331" s="7">
        <v>1</v>
      </c>
      <c r="E331" s="7"/>
      <c r="F331" s="7"/>
      <c r="G331" s="7"/>
      <c r="H331" s="7"/>
      <c r="I331" s="7"/>
      <c r="J331" s="7"/>
      <c r="K331" s="7"/>
      <c r="L331" s="7"/>
      <c r="M331" s="5" t="s">
        <v>189</v>
      </c>
      <c r="O331" t="str">
        <f>""</f>
        <v/>
      </c>
      <c r="P331" s="1" t="s">
        <v>95</v>
      </c>
      <c r="Q331">
        <v>1</v>
      </c>
      <c r="R331">
        <f t="shared" ref="R331:R345" si="113">IF(P331="기계경비", J331, 0)</f>
        <v>0</v>
      </c>
      <c r="S331">
        <f t="shared" ref="S331:S345" si="114">IF(P331="운반비", J331, 0)</f>
        <v>0</v>
      </c>
      <c r="T331">
        <f t="shared" ref="T331:T345" si="115">IF(P331="작업부산물", F331, 0)</f>
        <v>0</v>
      </c>
      <c r="U331">
        <f t="shared" ref="U331:U345" si="116">IF(P331="관급", F331, 0)</f>
        <v>0</v>
      </c>
      <c r="V331">
        <f t="shared" ref="V331:V345" si="117">IF(P331="외주비", J331, 0)</f>
        <v>0</v>
      </c>
      <c r="W331">
        <f t="shared" ref="W331:W345" si="118">IF(P331="장비비", J331, 0)</f>
        <v>0</v>
      </c>
      <c r="X331">
        <f t="shared" ref="X331:X345" si="119">IF(P331="폐기물처리비", J331, 0)</f>
        <v>0</v>
      </c>
      <c r="Y331">
        <f t="shared" ref="Y331:Y345" si="120">IF(P331="가설비", J331, 0)</f>
        <v>0</v>
      </c>
      <c r="Z331">
        <f t="shared" ref="Z331:Z345" si="121">IF(P331="잡비제외분", F331, 0)</f>
        <v>0</v>
      </c>
      <c r="AA331">
        <f t="shared" ref="AA331:AA345" si="122">IF(P331="사급자재대", L331, 0)</f>
        <v>0</v>
      </c>
      <c r="AB331">
        <f t="shared" ref="AB331:AB345" si="123">IF(P331="관급자재대", L331, 0)</f>
        <v>0</v>
      </c>
      <c r="AC331">
        <f t="shared" ref="AC331:AC345" si="124">IF(P331="관급자 관급 자재대", L331, 0)</f>
        <v>0</v>
      </c>
      <c r="AD331">
        <f t="shared" ref="AD331:AD345" si="125">IF(P331="사용자항목2", L331, 0)</f>
        <v>0</v>
      </c>
      <c r="AE331">
        <f t="shared" ref="AE331:AE345" si="126">IF(P331="사용자항목3", L331, 0)</f>
        <v>0</v>
      </c>
      <c r="AF331">
        <f t="shared" ref="AF331:AF345" si="127">IF(P331="사용자항목4", L331, 0)</f>
        <v>0</v>
      </c>
      <c r="AG331">
        <f t="shared" ref="AG331:AG345" si="128">IF(P331="사용자항목5", L331, 0)</f>
        <v>0</v>
      </c>
      <c r="AH331">
        <f t="shared" ref="AH331:AH345" si="129">IF(P331="사용자항목6", L331, 0)</f>
        <v>0</v>
      </c>
      <c r="AI331">
        <f t="shared" ref="AI331:AI345" si="130">IF(P331="사용자항목7", L331, 0)</f>
        <v>0</v>
      </c>
      <c r="AJ331">
        <f t="shared" ref="AJ331:AJ345" si="131">IF(P331="사용자항목8", L331, 0)</f>
        <v>0</v>
      </c>
      <c r="AK331">
        <f t="shared" ref="AK331:AK345" si="132">IF(P331="사용자항목9", L331, 0)</f>
        <v>0</v>
      </c>
    </row>
    <row r="332" spans="1:38" ht="15.95" customHeight="1" x14ac:dyDescent="0.25">
      <c r="A332" s="5" t="s">
        <v>417</v>
      </c>
      <c r="B332" s="5" t="s">
        <v>418</v>
      </c>
      <c r="C332" s="12" t="s">
        <v>185</v>
      </c>
      <c r="D332" s="7">
        <v>6</v>
      </c>
      <c r="E332" s="7"/>
      <c r="F332" s="7"/>
      <c r="G332" s="7"/>
      <c r="H332" s="7"/>
      <c r="I332" s="7"/>
      <c r="J332" s="7"/>
      <c r="K332" s="7"/>
      <c r="L332" s="7"/>
      <c r="M332" s="5" t="s">
        <v>190</v>
      </c>
      <c r="O332" t="str">
        <f>""</f>
        <v/>
      </c>
      <c r="P332" s="1" t="s">
        <v>95</v>
      </c>
      <c r="Q332">
        <v>1</v>
      </c>
      <c r="R332">
        <f t="shared" si="113"/>
        <v>0</v>
      </c>
      <c r="S332">
        <f t="shared" si="114"/>
        <v>0</v>
      </c>
      <c r="T332">
        <f t="shared" si="115"/>
        <v>0</v>
      </c>
      <c r="U332">
        <f t="shared" si="116"/>
        <v>0</v>
      </c>
      <c r="V332">
        <f t="shared" si="117"/>
        <v>0</v>
      </c>
      <c r="W332">
        <f t="shared" si="118"/>
        <v>0</v>
      </c>
      <c r="X332">
        <f t="shared" si="119"/>
        <v>0</v>
      </c>
      <c r="Y332">
        <f t="shared" si="120"/>
        <v>0</v>
      </c>
      <c r="Z332">
        <f t="shared" si="121"/>
        <v>0</v>
      </c>
      <c r="AA332">
        <f t="shared" si="122"/>
        <v>0</v>
      </c>
      <c r="AB332">
        <f t="shared" si="123"/>
        <v>0</v>
      </c>
      <c r="AC332">
        <f t="shared" si="124"/>
        <v>0</v>
      </c>
      <c r="AD332">
        <f t="shared" si="125"/>
        <v>0</v>
      </c>
      <c r="AE332">
        <f t="shared" si="126"/>
        <v>0</v>
      </c>
      <c r="AF332">
        <f t="shared" si="127"/>
        <v>0</v>
      </c>
      <c r="AG332">
        <f t="shared" si="128"/>
        <v>0</v>
      </c>
      <c r="AH332">
        <f t="shared" si="129"/>
        <v>0</v>
      </c>
      <c r="AI332">
        <f t="shared" si="130"/>
        <v>0</v>
      </c>
      <c r="AJ332">
        <f t="shared" si="131"/>
        <v>0</v>
      </c>
      <c r="AK332">
        <f t="shared" si="132"/>
        <v>0</v>
      </c>
    </row>
    <row r="333" spans="1:38" ht="15.95" customHeight="1" x14ac:dyDescent="0.25">
      <c r="A333" s="5" t="s">
        <v>419</v>
      </c>
      <c r="B333" s="5" t="s">
        <v>418</v>
      </c>
      <c r="C333" s="12" t="s">
        <v>185</v>
      </c>
      <c r="D333" s="7">
        <v>1</v>
      </c>
      <c r="E333" s="7"/>
      <c r="F333" s="7"/>
      <c r="G333" s="7"/>
      <c r="H333" s="7"/>
      <c r="I333" s="7"/>
      <c r="J333" s="7"/>
      <c r="K333" s="7"/>
      <c r="L333" s="7"/>
      <c r="M333" s="5" t="s">
        <v>191</v>
      </c>
      <c r="O333" t="str">
        <f>""</f>
        <v/>
      </c>
      <c r="P333" s="1" t="s">
        <v>95</v>
      </c>
      <c r="Q333">
        <v>1</v>
      </c>
      <c r="R333">
        <f t="shared" si="113"/>
        <v>0</v>
      </c>
      <c r="S333">
        <f t="shared" si="114"/>
        <v>0</v>
      </c>
      <c r="T333">
        <f t="shared" si="115"/>
        <v>0</v>
      </c>
      <c r="U333">
        <f t="shared" si="116"/>
        <v>0</v>
      </c>
      <c r="V333">
        <f t="shared" si="117"/>
        <v>0</v>
      </c>
      <c r="W333">
        <f t="shared" si="118"/>
        <v>0</v>
      </c>
      <c r="X333">
        <f t="shared" si="119"/>
        <v>0</v>
      </c>
      <c r="Y333">
        <f t="shared" si="120"/>
        <v>0</v>
      </c>
      <c r="Z333">
        <f t="shared" si="121"/>
        <v>0</v>
      </c>
      <c r="AA333">
        <f t="shared" si="122"/>
        <v>0</v>
      </c>
      <c r="AB333">
        <f t="shared" si="123"/>
        <v>0</v>
      </c>
      <c r="AC333">
        <f t="shared" si="124"/>
        <v>0</v>
      </c>
      <c r="AD333">
        <f t="shared" si="125"/>
        <v>0</v>
      </c>
      <c r="AE333">
        <f t="shared" si="126"/>
        <v>0</v>
      </c>
      <c r="AF333">
        <f t="shared" si="127"/>
        <v>0</v>
      </c>
      <c r="AG333">
        <f t="shared" si="128"/>
        <v>0</v>
      </c>
      <c r="AH333">
        <f t="shared" si="129"/>
        <v>0</v>
      </c>
      <c r="AI333">
        <f t="shared" si="130"/>
        <v>0</v>
      </c>
      <c r="AJ333">
        <f t="shared" si="131"/>
        <v>0</v>
      </c>
      <c r="AK333">
        <f t="shared" si="132"/>
        <v>0</v>
      </c>
    </row>
    <row r="334" spans="1:38" ht="15.95" customHeight="1" x14ac:dyDescent="0.25">
      <c r="A334" s="5" t="s">
        <v>420</v>
      </c>
      <c r="B334" s="5" t="s">
        <v>421</v>
      </c>
      <c r="C334" s="12" t="s">
        <v>185</v>
      </c>
      <c r="D334" s="7">
        <v>2</v>
      </c>
      <c r="E334" s="7"/>
      <c r="F334" s="7"/>
      <c r="G334" s="7"/>
      <c r="H334" s="7"/>
      <c r="I334" s="7"/>
      <c r="J334" s="7"/>
      <c r="K334" s="7"/>
      <c r="L334" s="7"/>
      <c r="M334" s="5" t="s">
        <v>192</v>
      </c>
      <c r="O334" t="str">
        <f>""</f>
        <v/>
      </c>
      <c r="P334" s="1" t="s">
        <v>95</v>
      </c>
      <c r="Q334">
        <v>1</v>
      </c>
      <c r="R334">
        <f t="shared" si="113"/>
        <v>0</v>
      </c>
      <c r="S334">
        <f t="shared" si="114"/>
        <v>0</v>
      </c>
      <c r="T334">
        <f t="shared" si="115"/>
        <v>0</v>
      </c>
      <c r="U334">
        <f t="shared" si="116"/>
        <v>0</v>
      </c>
      <c r="V334">
        <f t="shared" si="117"/>
        <v>0</v>
      </c>
      <c r="W334">
        <f t="shared" si="118"/>
        <v>0</v>
      </c>
      <c r="X334">
        <f t="shared" si="119"/>
        <v>0</v>
      </c>
      <c r="Y334">
        <f t="shared" si="120"/>
        <v>0</v>
      </c>
      <c r="Z334">
        <f t="shared" si="121"/>
        <v>0</v>
      </c>
      <c r="AA334">
        <f t="shared" si="122"/>
        <v>0</v>
      </c>
      <c r="AB334">
        <f t="shared" si="123"/>
        <v>0</v>
      </c>
      <c r="AC334">
        <f t="shared" si="124"/>
        <v>0</v>
      </c>
      <c r="AD334">
        <f t="shared" si="125"/>
        <v>0</v>
      </c>
      <c r="AE334">
        <f t="shared" si="126"/>
        <v>0</v>
      </c>
      <c r="AF334">
        <f t="shared" si="127"/>
        <v>0</v>
      </c>
      <c r="AG334">
        <f t="shared" si="128"/>
        <v>0</v>
      </c>
      <c r="AH334">
        <f t="shared" si="129"/>
        <v>0</v>
      </c>
      <c r="AI334">
        <f t="shared" si="130"/>
        <v>0</v>
      </c>
      <c r="AJ334">
        <f t="shared" si="131"/>
        <v>0</v>
      </c>
      <c r="AK334">
        <f t="shared" si="132"/>
        <v>0</v>
      </c>
    </row>
    <row r="335" spans="1:38" ht="15.95" customHeight="1" x14ac:dyDescent="0.25">
      <c r="A335" s="5" t="s">
        <v>293</v>
      </c>
      <c r="B335" s="5" t="s">
        <v>294</v>
      </c>
      <c r="C335" s="12" t="s">
        <v>185</v>
      </c>
      <c r="D335" s="7">
        <v>2</v>
      </c>
      <c r="E335" s="7"/>
      <c r="F335" s="7"/>
      <c r="G335" s="7"/>
      <c r="H335" s="7"/>
      <c r="I335" s="7"/>
      <c r="J335" s="7"/>
      <c r="K335" s="7"/>
      <c r="L335" s="7"/>
      <c r="M335" s="5" t="s">
        <v>193</v>
      </c>
      <c r="O335" t="str">
        <f>""</f>
        <v/>
      </c>
      <c r="P335" s="1" t="s">
        <v>95</v>
      </c>
      <c r="Q335">
        <v>1</v>
      </c>
      <c r="R335">
        <f t="shared" si="113"/>
        <v>0</v>
      </c>
      <c r="S335">
        <f t="shared" si="114"/>
        <v>0</v>
      </c>
      <c r="T335">
        <f t="shared" si="115"/>
        <v>0</v>
      </c>
      <c r="U335">
        <f t="shared" si="116"/>
        <v>0</v>
      </c>
      <c r="V335">
        <f t="shared" si="117"/>
        <v>0</v>
      </c>
      <c r="W335">
        <f t="shared" si="118"/>
        <v>0</v>
      </c>
      <c r="X335">
        <f t="shared" si="119"/>
        <v>0</v>
      </c>
      <c r="Y335">
        <f t="shared" si="120"/>
        <v>0</v>
      </c>
      <c r="Z335">
        <f t="shared" si="121"/>
        <v>0</v>
      </c>
      <c r="AA335">
        <f t="shared" si="122"/>
        <v>0</v>
      </c>
      <c r="AB335">
        <f t="shared" si="123"/>
        <v>0</v>
      </c>
      <c r="AC335">
        <f t="shared" si="124"/>
        <v>0</v>
      </c>
      <c r="AD335">
        <f t="shared" si="125"/>
        <v>0</v>
      </c>
      <c r="AE335">
        <f t="shared" si="126"/>
        <v>0</v>
      </c>
      <c r="AF335">
        <f t="shared" si="127"/>
        <v>0</v>
      </c>
      <c r="AG335">
        <f t="shared" si="128"/>
        <v>0</v>
      </c>
      <c r="AH335">
        <f t="shared" si="129"/>
        <v>0</v>
      </c>
      <c r="AI335">
        <f t="shared" si="130"/>
        <v>0</v>
      </c>
      <c r="AJ335">
        <f t="shared" si="131"/>
        <v>0</v>
      </c>
      <c r="AK335">
        <f t="shared" si="132"/>
        <v>0</v>
      </c>
    </row>
    <row r="336" spans="1:38" ht="15.95" customHeight="1" x14ac:dyDescent="0.25">
      <c r="A336" s="5" t="s">
        <v>295</v>
      </c>
      <c r="B336" s="5" t="s">
        <v>296</v>
      </c>
      <c r="C336" s="12" t="s">
        <v>185</v>
      </c>
      <c r="D336" s="7">
        <v>2</v>
      </c>
      <c r="E336" s="7"/>
      <c r="F336" s="7"/>
      <c r="G336" s="7"/>
      <c r="H336" s="7"/>
      <c r="I336" s="7"/>
      <c r="J336" s="7"/>
      <c r="K336" s="7"/>
      <c r="L336" s="7"/>
      <c r="M336" s="5" t="s">
        <v>194</v>
      </c>
      <c r="O336" t="str">
        <f>""</f>
        <v/>
      </c>
      <c r="P336" s="1" t="s">
        <v>95</v>
      </c>
      <c r="Q336">
        <v>1</v>
      </c>
      <c r="R336">
        <f t="shared" si="113"/>
        <v>0</v>
      </c>
      <c r="S336">
        <f t="shared" si="114"/>
        <v>0</v>
      </c>
      <c r="T336">
        <f t="shared" si="115"/>
        <v>0</v>
      </c>
      <c r="U336">
        <f t="shared" si="116"/>
        <v>0</v>
      </c>
      <c r="V336">
        <f t="shared" si="117"/>
        <v>0</v>
      </c>
      <c r="W336">
        <f t="shared" si="118"/>
        <v>0</v>
      </c>
      <c r="X336">
        <f t="shared" si="119"/>
        <v>0</v>
      </c>
      <c r="Y336">
        <f t="shared" si="120"/>
        <v>0</v>
      </c>
      <c r="Z336">
        <f t="shared" si="121"/>
        <v>0</v>
      </c>
      <c r="AA336">
        <f t="shared" si="122"/>
        <v>0</v>
      </c>
      <c r="AB336">
        <f t="shared" si="123"/>
        <v>0</v>
      </c>
      <c r="AC336">
        <f t="shared" si="124"/>
        <v>0</v>
      </c>
      <c r="AD336">
        <f t="shared" si="125"/>
        <v>0</v>
      </c>
      <c r="AE336">
        <f t="shared" si="126"/>
        <v>0</v>
      </c>
      <c r="AF336">
        <f t="shared" si="127"/>
        <v>0</v>
      </c>
      <c r="AG336">
        <f t="shared" si="128"/>
        <v>0</v>
      </c>
      <c r="AH336">
        <f t="shared" si="129"/>
        <v>0</v>
      </c>
      <c r="AI336">
        <f t="shared" si="130"/>
        <v>0</v>
      </c>
      <c r="AJ336">
        <f t="shared" si="131"/>
        <v>0</v>
      </c>
      <c r="AK336">
        <f t="shared" si="132"/>
        <v>0</v>
      </c>
    </row>
    <row r="337" spans="1:37" ht="15.95" customHeight="1" x14ac:dyDescent="0.25">
      <c r="A337" s="5" t="s">
        <v>297</v>
      </c>
      <c r="B337" s="5" t="s">
        <v>298</v>
      </c>
      <c r="C337" s="12" t="s">
        <v>185</v>
      </c>
      <c r="D337" s="7">
        <v>11</v>
      </c>
      <c r="E337" s="7"/>
      <c r="F337" s="7"/>
      <c r="G337" s="7"/>
      <c r="H337" s="7"/>
      <c r="I337" s="7"/>
      <c r="J337" s="7"/>
      <c r="K337" s="7"/>
      <c r="L337" s="7"/>
      <c r="M337" s="5" t="s">
        <v>195</v>
      </c>
      <c r="O337" t="str">
        <f>""</f>
        <v/>
      </c>
      <c r="P337" s="1" t="s">
        <v>95</v>
      </c>
      <c r="Q337">
        <v>1</v>
      </c>
      <c r="R337">
        <f t="shared" si="113"/>
        <v>0</v>
      </c>
      <c r="S337">
        <f t="shared" si="114"/>
        <v>0</v>
      </c>
      <c r="T337">
        <f t="shared" si="115"/>
        <v>0</v>
      </c>
      <c r="U337">
        <f t="shared" si="116"/>
        <v>0</v>
      </c>
      <c r="V337">
        <f t="shared" si="117"/>
        <v>0</v>
      </c>
      <c r="W337">
        <f t="shared" si="118"/>
        <v>0</v>
      </c>
      <c r="X337">
        <f t="shared" si="119"/>
        <v>0</v>
      </c>
      <c r="Y337">
        <f t="shared" si="120"/>
        <v>0</v>
      </c>
      <c r="Z337">
        <f t="shared" si="121"/>
        <v>0</v>
      </c>
      <c r="AA337">
        <f t="shared" si="122"/>
        <v>0</v>
      </c>
      <c r="AB337">
        <f t="shared" si="123"/>
        <v>0</v>
      </c>
      <c r="AC337">
        <f t="shared" si="124"/>
        <v>0</v>
      </c>
      <c r="AD337">
        <f t="shared" si="125"/>
        <v>0</v>
      </c>
      <c r="AE337">
        <f t="shared" si="126"/>
        <v>0</v>
      </c>
      <c r="AF337">
        <f t="shared" si="127"/>
        <v>0</v>
      </c>
      <c r="AG337">
        <f t="shared" si="128"/>
        <v>0</v>
      </c>
      <c r="AH337">
        <f t="shared" si="129"/>
        <v>0</v>
      </c>
      <c r="AI337">
        <f t="shared" si="130"/>
        <v>0</v>
      </c>
      <c r="AJ337">
        <f t="shared" si="131"/>
        <v>0</v>
      </c>
      <c r="AK337">
        <f t="shared" si="132"/>
        <v>0</v>
      </c>
    </row>
    <row r="338" spans="1:37" ht="15.95" customHeight="1" x14ac:dyDescent="0.25">
      <c r="A338" s="5" t="s">
        <v>30</v>
      </c>
      <c r="B338" s="5" t="s">
        <v>31</v>
      </c>
      <c r="C338" s="12" t="s">
        <v>12</v>
      </c>
      <c r="D338" s="7">
        <v>2</v>
      </c>
      <c r="E338" s="7"/>
      <c r="F338" s="7"/>
      <c r="G338" s="7"/>
      <c r="H338" s="7"/>
      <c r="I338" s="7"/>
      <c r="J338" s="7"/>
      <c r="K338" s="7"/>
      <c r="L338" s="7"/>
      <c r="M338" s="6"/>
      <c r="O338" t="str">
        <f>"01"</f>
        <v>01</v>
      </c>
      <c r="P338" s="1" t="s">
        <v>95</v>
      </c>
      <c r="Q338">
        <v>1</v>
      </c>
      <c r="R338">
        <f t="shared" si="113"/>
        <v>0</v>
      </c>
      <c r="S338">
        <f t="shared" si="114"/>
        <v>0</v>
      </c>
      <c r="T338">
        <f t="shared" si="115"/>
        <v>0</v>
      </c>
      <c r="U338">
        <f t="shared" si="116"/>
        <v>0</v>
      </c>
      <c r="V338">
        <f t="shared" si="117"/>
        <v>0</v>
      </c>
      <c r="W338">
        <f t="shared" si="118"/>
        <v>0</v>
      </c>
      <c r="X338">
        <f t="shared" si="119"/>
        <v>0</v>
      </c>
      <c r="Y338">
        <f t="shared" si="120"/>
        <v>0</v>
      </c>
      <c r="Z338">
        <f t="shared" si="121"/>
        <v>0</v>
      </c>
      <c r="AA338">
        <f t="shared" si="122"/>
        <v>0</v>
      </c>
      <c r="AB338">
        <f t="shared" si="123"/>
        <v>0</v>
      </c>
      <c r="AC338">
        <f t="shared" si="124"/>
        <v>0</v>
      </c>
      <c r="AD338">
        <f t="shared" si="125"/>
        <v>0</v>
      </c>
      <c r="AE338">
        <f t="shared" si="126"/>
        <v>0</v>
      </c>
      <c r="AF338">
        <f t="shared" si="127"/>
        <v>0</v>
      </c>
      <c r="AG338">
        <f t="shared" si="128"/>
        <v>0</v>
      </c>
      <c r="AH338">
        <f t="shared" si="129"/>
        <v>0</v>
      </c>
      <c r="AI338">
        <f t="shared" si="130"/>
        <v>0</v>
      </c>
      <c r="AJ338">
        <f t="shared" si="131"/>
        <v>0</v>
      </c>
      <c r="AK338">
        <f t="shared" si="132"/>
        <v>0</v>
      </c>
    </row>
    <row r="339" spans="1:37" ht="15.95" customHeight="1" x14ac:dyDescent="0.25">
      <c r="A339" s="5" t="s">
        <v>299</v>
      </c>
      <c r="B339" s="5" t="s">
        <v>300</v>
      </c>
      <c r="C339" s="12" t="s">
        <v>185</v>
      </c>
      <c r="D339" s="7">
        <v>2</v>
      </c>
      <c r="E339" s="7"/>
      <c r="F339" s="7"/>
      <c r="G339" s="7"/>
      <c r="H339" s="7"/>
      <c r="I339" s="7"/>
      <c r="J339" s="7"/>
      <c r="K339" s="7"/>
      <c r="L339" s="7"/>
      <c r="M339" s="5" t="s">
        <v>197</v>
      </c>
      <c r="O339" t="str">
        <f>""</f>
        <v/>
      </c>
      <c r="P339" s="1" t="s">
        <v>95</v>
      </c>
      <c r="Q339">
        <v>1</v>
      </c>
      <c r="R339">
        <f t="shared" si="113"/>
        <v>0</v>
      </c>
      <c r="S339">
        <f t="shared" si="114"/>
        <v>0</v>
      </c>
      <c r="T339">
        <f t="shared" si="115"/>
        <v>0</v>
      </c>
      <c r="U339">
        <f t="shared" si="116"/>
        <v>0</v>
      </c>
      <c r="V339">
        <f t="shared" si="117"/>
        <v>0</v>
      </c>
      <c r="W339">
        <f t="shared" si="118"/>
        <v>0</v>
      </c>
      <c r="X339">
        <f t="shared" si="119"/>
        <v>0</v>
      </c>
      <c r="Y339">
        <f t="shared" si="120"/>
        <v>0</v>
      </c>
      <c r="Z339">
        <f t="shared" si="121"/>
        <v>0</v>
      </c>
      <c r="AA339">
        <f t="shared" si="122"/>
        <v>0</v>
      </c>
      <c r="AB339">
        <f t="shared" si="123"/>
        <v>0</v>
      </c>
      <c r="AC339">
        <f t="shared" si="124"/>
        <v>0</v>
      </c>
      <c r="AD339">
        <f t="shared" si="125"/>
        <v>0</v>
      </c>
      <c r="AE339">
        <f t="shared" si="126"/>
        <v>0</v>
      </c>
      <c r="AF339">
        <f t="shared" si="127"/>
        <v>0</v>
      </c>
      <c r="AG339">
        <f t="shared" si="128"/>
        <v>0</v>
      </c>
      <c r="AH339">
        <f t="shared" si="129"/>
        <v>0</v>
      </c>
      <c r="AI339">
        <f t="shared" si="130"/>
        <v>0</v>
      </c>
      <c r="AJ339">
        <f t="shared" si="131"/>
        <v>0</v>
      </c>
      <c r="AK339">
        <f t="shared" si="132"/>
        <v>0</v>
      </c>
    </row>
    <row r="340" spans="1:37" ht="15.95" customHeight="1" x14ac:dyDescent="0.25">
      <c r="A340" s="5" t="s">
        <v>28</v>
      </c>
      <c r="B340" s="5" t="s">
        <v>29</v>
      </c>
      <c r="C340" s="12" t="s">
        <v>12</v>
      </c>
      <c r="D340" s="7">
        <v>2</v>
      </c>
      <c r="E340" s="7"/>
      <c r="F340" s="7"/>
      <c r="G340" s="7"/>
      <c r="H340" s="7"/>
      <c r="I340" s="7"/>
      <c r="J340" s="7"/>
      <c r="K340" s="7"/>
      <c r="L340" s="7"/>
      <c r="M340" s="6"/>
      <c r="O340" t="str">
        <f>"01"</f>
        <v>01</v>
      </c>
      <c r="P340" s="1" t="s">
        <v>95</v>
      </c>
      <c r="Q340">
        <v>1</v>
      </c>
      <c r="R340">
        <f t="shared" si="113"/>
        <v>0</v>
      </c>
      <c r="S340">
        <f t="shared" si="114"/>
        <v>0</v>
      </c>
      <c r="T340">
        <f t="shared" si="115"/>
        <v>0</v>
      </c>
      <c r="U340">
        <f t="shared" si="116"/>
        <v>0</v>
      </c>
      <c r="V340">
        <f t="shared" si="117"/>
        <v>0</v>
      </c>
      <c r="W340">
        <f t="shared" si="118"/>
        <v>0</v>
      </c>
      <c r="X340">
        <f t="shared" si="119"/>
        <v>0</v>
      </c>
      <c r="Y340">
        <f t="shared" si="120"/>
        <v>0</v>
      </c>
      <c r="Z340">
        <f t="shared" si="121"/>
        <v>0</v>
      </c>
      <c r="AA340">
        <f t="shared" si="122"/>
        <v>0</v>
      </c>
      <c r="AB340">
        <f t="shared" si="123"/>
        <v>0</v>
      </c>
      <c r="AC340">
        <f t="shared" si="124"/>
        <v>0</v>
      </c>
      <c r="AD340">
        <f t="shared" si="125"/>
        <v>0</v>
      </c>
      <c r="AE340">
        <f t="shared" si="126"/>
        <v>0</v>
      </c>
      <c r="AF340">
        <f t="shared" si="127"/>
        <v>0</v>
      </c>
      <c r="AG340">
        <f t="shared" si="128"/>
        <v>0</v>
      </c>
      <c r="AH340">
        <f t="shared" si="129"/>
        <v>0</v>
      </c>
      <c r="AI340">
        <f t="shared" si="130"/>
        <v>0</v>
      </c>
      <c r="AJ340">
        <f t="shared" si="131"/>
        <v>0</v>
      </c>
      <c r="AK340">
        <f t="shared" si="132"/>
        <v>0</v>
      </c>
    </row>
    <row r="341" spans="1:37" ht="15.95" customHeight="1" x14ac:dyDescent="0.25">
      <c r="A341" s="5" t="s">
        <v>301</v>
      </c>
      <c r="B341" s="5" t="s">
        <v>196</v>
      </c>
      <c r="C341" s="12" t="s">
        <v>185</v>
      </c>
      <c r="D341" s="7">
        <v>2</v>
      </c>
      <c r="E341" s="7"/>
      <c r="F341" s="7"/>
      <c r="G341" s="7"/>
      <c r="H341" s="7"/>
      <c r="I341" s="7"/>
      <c r="J341" s="7"/>
      <c r="K341" s="7"/>
      <c r="L341" s="7"/>
      <c r="M341" s="5" t="s">
        <v>198</v>
      </c>
      <c r="O341" t="str">
        <f>""</f>
        <v/>
      </c>
      <c r="P341" s="1" t="s">
        <v>95</v>
      </c>
      <c r="Q341">
        <v>1</v>
      </c>
      <c r="R341">
        <f t="shared" si="113"/>
        <v>0</v>
      </c>
      <c r="S341">
        <f t="shared" si="114"/>
        <v>0</v>
      </c>
      <c r="T341">
        <f t="shared" si="115"/>
        <v>0</v>
      </c>
      <c r="U341">
        <f t="shared" si="116"/>
        <v>0</v>
      </c>
      <c r="V341">
        <f t="shared" si="117"/>
        <v>0</v>
      </c>
      <c r="W341">
        <f t="shared" si="118"/>
        <v>0</v>
      </c>
      <c r="X341">
        <f t="shared" si="119"/>
        <v>0</v>
      </c>
      <c r="Y341">
        <f t="shared" si="120"/>
        <v>0</v>
      </c>
      <c r="Z341">
        <f t="shared" si="121"/>
        <v>0</v>
      </c>
      <c r="AA341">
        <f t="shared" si="122"/>
        <v>0</v>
      </c>
      <c r="AB341">
        <f t="shared" si="123"/>
        <v>0</v>
      </c>
      <c r="AC341">
        <f t="shared" si="124"/>
        <v>0</v>
      </c>
      <c r="AD341">
        <f t="shared" si="125"/>
        <v>0</v>
      </c>
      <c r="AE341">
        <f t="shared" si="126"/>
        <v>0</v>
      </c>
      <c r="AF341">
        <f t="shared" si="127"/>
        <v>0</v>
      </c>
      <c r="AG341">
        <f t="shared" si="128"/>
        <v>0</v>
      </c>
      <c r="AH341">
        <f t="shared" si="129"/>
        <v>0</v>
      </c>
      <c r="AI341">
        <f t="shared" si="130"/>
        <v>0</v>
      </c>
      <c r="AJ341">
        <f t="shared" si="131"/>
        <v>0</v>
      </c>
      <c r="AK341">
        <f t="shared" si="132"/>
        <v>0</v>
      </c>
    </row>
    <row r="342" spans="1:37" ht="15.95" customHeight="1" x14ac:dyDescent="0.25">
      <c r="A342" s="5" t="s">
        <v>32</v>
      </c>
      <c r="B342" s="5" t="s">
        <v>33</v>
      </c>
      <c r="C342" s="12" t="s">
        <v>12</v>
      </c>
      <c r="D342" s="7">
        <v>2</v>
      </c>
      <c r="E342" s="7"/>
      <c r="F342" s="7"/>
      <c r="G342" s="7"/>
      <c r="H342" s="7"/>
      <c r="I342" s="7"/>
      <c r="J342" s="7"/>
      <c r="K342" s="7"/>
      <c r="L342" s="7"/>
      <c r="M342" s="6"/>
      <c r="O342" t="str">
        <f>"01"</f>
        <v>01</v>
      </c>
      <c r="P342" s="1" t="s">
        <v>95</v>
      </c>
      <c r="Q342">
        <v>1</v>
      </c>
      <c r="R342">
        <f t="shared" si="113"/>
        <v>0</v>
      </c>
      <c r="S342">
        <f t="shared" si="114"/>
        <v>0</v>
      </c>
      <c r="T342">
        <f t="shared" si="115"/>
        <v>0</v>
      </c>
      <c r="U342">
        <f t="shared" si="116"/>
        <v>0</v>
      </c>
      <c r="V342">
        <f t="shared" si="117"/>
        <v>0</v>
      </c>
      <c r="W342">
        <f t="shared" si="118"/>
        <v>0</v>
      </c>
      <c r="X342">
        <f t="shared" si="119"/>
        <v>0</v>
      </c>
      <c r="Y342">
        <f t="shared" si="120"/>
        <v>0</v>
      </c>
      <c r="Z342">
        <f t="shared" si="121"/>
        <v>0</v>
      </c>
      <c r="AA342">
        <f t="shared" si="122"/>
        <v>0</v>
      </c>
      <c r="AB342">
        <f t="shared" si="123"/>
        <v>0</v>
      </c>
      <c r="AC342">
        <f t="shared" si="124"/>
        <v>0</v>
      </c>
      <c r="AD342">
        <f t="shared" si="125"/>
        <v>0</v>
      </c>
      <c r="AE342">
        <f t="shared" si="126"/>
        <v>0</v>
      </c>
      <c r="AF342">
        <f t="shared" si="127"/>
        <v>0</v>
      </c>
      <c r="AG342">
        <f t="shared" si="128"/>
        <v>0</v>
      </c>
      <c r="AH342">
        <f t="shared" si="129"/>
        <v>0</v>
      </c>
      <c r="AI342">
        <f t="shared" si="130"/>
        <v>0</v>
      </c>
      <c r="AJ342">
        <f t="shared" si="131"/>
        <v>0</v>
      </c>
      <c r="AK342">
        <f t="shared" si="132"/>
        <v>0</v>
      </c>
    </row>
    <row r="343" spans="1:37" ht="15.95" customHeight="1" x14ac:dyDescent="0.25">
      <c r="A343" s="5" t="s">
        <v>302</v>
      </c>
      <c r="B343" s="5" t="s">
        <v>40</v>
      </c>
      <c r="C343" s="12" t="s">
        <v>54</v>
      </c>
      <c r="D343" s="7">
        <v>12</v>
      </c>
      <c r="E343" s="7"/>
      <c r="F343" s="7"/>
      <c r="G343" s="7"/>
      <c r="H343" s="7"/>
      <c r="I343" s="7"/>
      <c r="J343" s="7"/>
      <c r="K343" s="7"/>
      <c r="L343" s="7"/>
      <c r="M343" s="5" t="s">
        <v>199</v>
      </c>
      <c r="O343" t="str">
        <f>""</f>
        <v/>
      </c>
      <c r="P343" s="1" t="s">
        <v>95</v>
      </c>
      <c r="Q343">
        <v>1</v>
      </c>
      <c r="R343">
        <f t="shared" si="113"/>
        <v>0</v>
      </c>
      <c r="S343">
        <f t="shared" si="114"/>
        <v>0</v>
      </c>
      <c r="T343">
        <f t="shared" si="115"/>
        <v>0</v>
      </c>
      <c r="U343">
        <f t="shared" si="116"/>
        <v>0</v>
      </c>
      <c r="V343">
        <f t="shared" si="117"/>
        <v>0</v>
      </c>
      <c r="W343">
        <f t="shared" si="118"/>
        <v>0</v>
      </c>
      <c r="X343">
        <f t="shared" si="119"/>
        <v>0</v>
      </c>
      <c r="Y343">
        <f t="shared" si="120"/>
        <v>0</v>
      </c>
      <c r="Z343">
        <f t="shared" si="121"/>
        <v>0</v>
      </c>
      <c r="AA343">
        <f t="shared" si="122"/>
        <v>0</v>
      </c>
      <c r="AB343">
        <f t="shared" si="123"/>
        <v>0</v>
      </c>
      <c r="AC343">
        <f t="shared" si="124"/>
        <v>0</v>
      </c>
      <c r="AD343">
        <f t="shared" si="125"/>
        <v>0</v>
      </c>
      <c r="AE343">
        <f t="shared" si="126"/>
        <v>0</v>
      </c>
      <c r="AF343">
        <f t="shared" si="127"/>
        <v>0</v>
      </c>
      <c r="AG343">
        <f t="shared" si="128"/>
        <v>0</v>
      </c>
      <c r="AH343">
        <f t="shared" si="129"/>
        <v>0</v>
      </c>
      <c r="AI343">
        <f t="shared" si="130"/>
        <v>0</v>
      </c>
      <c r="AJ343">
        <f t="shared" si="131"/>
        <v>0</v>
      </c>
      <c r="AK343">
        <f t="shared" si="132"/>
        <v>0</v>
      </c>
    </row>
    <row r="344" spans="1:37" ht="15.95" customHeight="1" x14ac:dyDescent="0.25">
      <c r="A344" s="5" t="s">
        <v>302</v>
      </c>
      <c r="B344" s="5" t="s">
        <v>303</v>
      </c>
      <c r="C344" s="12" t="s">
        <v>54</v>
      </c>
      <c r="D344" s="7">
        <v>111.6</v>
      </c>
      <c r="E344" s="7"/>
      <c r="F344" s="7"/>
      <c r="G344" s="7"/>
      <c r="H344" s="7"/>
      <c r="I344" s="7"/>
      <c r="J344" s="7"/>
      <c r="K344" s="7"/>
      <c r="L344" s="7"/>
      <c r="M344" s="5" t="s">
        <v>200</v>
      </c>
      <c r="O344" t="str">
        <f>""</f>
        <v/>
      </c>
      <c r="P344" s="1" t="s">
        <v>95</v>
      </c>
      <c r="Q344">
        <v>1</v>
      </c>
      <c r="R344">
        <f t="shared" si="113"/>
        <v>0</v>
      </c>
      <c r="S344">
        <f t="shared" si="114"/>
        <v>0</v>
      </c>
      <c r="T344">
        <f t="shared" si="115"/>
        <v>0</v>
      </c>
      <c r="U344">
        <f t="shared" si="116"/>
        <v>0</v>
      </c>
      <c r="V344">
        <f t="shared" si="117"/>
        <v>0</v>
      </c>
      <c r="W344">
        <f t="shared" si="118"/>
        <v>0</v>
      </c>
      <c r="X344">
        <f t="shared" si="119"/>
        <v>0</v>
      </c>
      <c r="Y344">
        <f t="shared" si="120"/>
        <v>0</v>
      </c>
      <c r="Z344">
        <f t="shared" si="121"/>
        <v>0</v>
      </c>
      <c r="AA344">
        <f t="shared" si="122"/>
        <v>0</v>
      </c>
      <c r="AB344">
        <f t="shared" si="123"/>
        <v>0</v>
      </c>
      <c r="AC344">
        <f t="shared" si="124"/>
        <v>0</v>
      </c>
      <c r="AD344">
        <f t="shared" si="125"/>
        <v>0</v>
      </c>
      <c r="AE344">
        <f t="shared" si="126"/>
        <v>0</v>
      </c>
      <c r="AF344">
        <f t="shared" si="127"/>
        <v>0</v>
      </c>
      <c r="AG344">
        <f t="shared" si="128"/>
        <v>0</v>
      </c>
      <c r="AH344">
        <f t="shared" si="129"/>
        <v>0</v>
      </c>
      <c r="AI344">
        <f t="shared" si="130"/>
        <v>0</v>
      </c>
      <c r="AJ344">
        <f t="shared" si="131"/>
        <v>0</v>
      </c>
      <c r="AK344">
        <f t="shared" si="132"/>
        <v>0</v>
      </c>
    </row>
    <row r="345" spans="1:37" ht="15.95" customHeight="1" x14ac:dyDescent="0.25">
      <c r="A345" s="5" t="s">
        <v>41</v>
      </c>
      <c r="B345" s="5" t="s">
        <v>42</v>
      </c>
      <c r="C345" s="12" t="s">
        <v>43</v>
      </c>
      <c r="D345" s="7">
        <v>24.3</v>
      </c>
      <c r="E345" s="7"/>
      <c r="F345" s="7"/>
      <c r="G345" s="7"/>
      <c r="H345" s="7"/>
      <c r="I345" s="7"/>
      <c r="J345" s="7"/>
      <c r="K345" s="7"/>
      <c r="L345" s="7"/>
      <c r="M345" s="6"/>
      <c r="O345" t="str">
        <f>"01"</f>
        <v>01</v>
      </c>
      <c r="P345" s="1" t="s">
        <v>95</v>
      </c>
      <c r="Q345">
        <v>1</v>
      </c>
      <c r="R345">
        <f t="shared" si="113"/>
        <v>0</v>
      </c>
      <c r="S345">
        <f t="shared" si="114"/>
        <v>0</v>
      </c>
      <c r="T345">
        <f t="shared" si="115"/>
        <v>0</v>
      </c>
      <c r="U345">
        <f t="shared" si="116"/>
        <v>0</v>
      </c>
      <c r="V345">
        <f t="shared" si="117"/>
        <v>0</v>
      </c>
      <c r="W345">
        <f t="shared" si="118"/>
        <v>0</v>
      </c>
      <c r="X345">
        <f t="shared" si="119"/>
        <v>0</v>
      </c>
      <c r="Y345">
        <f t="shared" si="120"/>
        <v>0</v>
      </c>
      <c r="Z345">
        <f t="shared" si="121"/>
        <v>0</v>
      </c>
      <c r="AA345">
        <f t="shared" si="122"/>
        <v>0</v>
      </c>
      <c r="AB345">
        <f t="shared" si="123"/>
        <v>0</v>
      </c>
      <c r="AC345">
        <f t="shared" si="124"/>
        <v>0</v>
      </c>
      <c r="AD345">
        <f t="shared" si="125"/>
        <v>0</v>
      </c>
      <c r="AE345">
        <f t="shared" si="126"/>
        <v>0</v>
      </c>
      <c r="AF345">
        <f t="shared" si="127"/>
        <v>0</v>
      </c>
      <c r="AG345">
        <f t="shared" si="128"/>
        <v>0</v>
      </c>
      <c r="AH345">
        <f t="shared" si="129"/>
        <v>0</v>
      </c>
      <c r="AI345">
        <f t="shared" si="130"/>
        <v>0</v>
      </c>
      <c r="AJ345">
        <f t="shared" si="131"/>
        <v>0</v>
      </c>
      <c r="AK345">
        <f t="shared" si="132"/>
        <v>0</v>
      </c>
    </row>
    <row r="346" spans="1:37" ht="15.95" customHeight="1" x14ac:dyDescent="0.25">
      <c r="A346" s="6"/>
      <c r="B346" s="6"/>
      <c r="C346" s="13"/>
      <c r="D346" s="7"/>
      <c r="E346" s="7"/>
      <c r="F346" s="7"/>
      <c r="G346" s="7"/>
      <c r="H346" s="7"/>
      <c r="I346" s="7"/>
      <c r="J346" s="7"/>
      <c r="K346" s="7"/>
      <c r="L346" s="7"/>
      <c r="M346" s="6"/>
    </row>
    <row r="347" spans="1:37" ht="15.95" customHeight="1" x14ac:dyDescent="0.25">
      <c r="A347" s="6"/>
      <c r="B347" s="6"/>
      <c r="C347" s="13"/>
      <c r="D347" s="7"/>
      <c r="E347" s="7"/>
      <c r="F347" s="7"/>
      <c r="G347" s="7"/>
      <c r="H347" s="7"/>
      <c r="I347" s="7"/>
      <c r="J347" s="7"/>
      <c r="K347" s="7"/>
      <c r="L347" s="7"/>
      <c r="M347" s="6"/>
    </row>
    <row r="348" spans="1:37" ht="15.95" customHeight="1" x14ac:dyDescent="0.25">
      <c r="A348" s="6"/>
      <c r="B348" s="6"/>
      <c r="C348" s="13"/>
      <c r="D348" s="7"/>
      <c r="E348" s="7"/>
      <c r="F348" s="7"/>
      <c r="G348" s="7"/>
      <c r="H348" s="7"/>
      <c r="I348" s="7"/>
      <c r="J348" s="7"/>
      <c r="K348" s="7"/>
      <c r="L348" s="7"/>
      <c r="M348" s="6"/>
    </row>
    <row r="349" spans="1:37" ht="15.95" customHeight="1" x14ac:dyDescent="0.25">
      <c r="A349" s="6"/>
      <c r="B349" s="6"/>
      <c r="C349" s="13"/>
      <c r="D349" s="7"/>
      <c r="E349" s="7"/>
      <c r="F349" s="7"/>
      <c r="G349" s="7"/>
      <c r="H349" s="7"/>
      <c r="I349" s="7"/>
      <c r="J349" s="7"/>
      <c r="K349" s="7"/>
      <c r="L349" s="7"/>
      <c r="M349" s="6"/>
    </row>
    <row r="350" spans="1:37" ht="15.95" customHeight="1" x14ac:dyDescent="0.25">
      <c r="A350" s="6"/>
      <c r="B350" s="6"/>
      <c r="C350" s="13"/>
      <c r="D350" s="7"/>
      <c r="E350" s="7"/>
      <c r="F350" s="7"/>
      <c r="G350" s="7"/>
      <c r="H350" s="7"/>
      <c r="I350" s="7"/>
      <c r="J350" s="7"/>
      <c r="K350" s="7"/>
      <c r="L350" s="7"/>
      <c r="M350" s="6"/>
    </row>
    <row r="351" spans="1:37" ht="15.95" customHeight="1" x14ac:dyDescent="0.25">
      <c r="A351" s="6"/>
      <c r="B351" s="6"/>
      <c r="C351" s="13"/>
      <c r="D351" s="7"/>
      <c r="E351" s="7"/>
      <c r="F351" s="7"/>
      <c r="G351" s="7"/>
      <c r="H351" s="7"/>
      <c r="I351" s="7"/>
      <c r="J351" s="7"/>
      <c r="K351" s="7"/>
      <c r="L351" s="7"/>
      <c r="M351" s="6"/>
    </row>
    <row r="352" spans="1:37" ht="15.95" customHeight="1" x14ac:dyDescent="0.25">
      <c r="A352" s="6"/>
      <c r="B352" s="6"/>
      <c r="C352" s="13"/>
      <c r="D352" s="7"/>
      <c r="E352" s="7"/>
      <c r="F352" s="7"/>
      <c r="G352" s="7"/>
      <c r="H352" s="7"/>
      <c r="I352" s="7"/>
      <c r="J352" s="7"/>
      <c r="K352" s="7"/>
      <c r="L352" s="7"/>
      <c r="M352" s="6"/>
    </row>
    <row r="353" spans="1:38" ht="15.95" customHeight="1" x14ac:dyDescent="0.25">
      <c r="A353" s="6"/>
      <c r="B353" s="6"/>
      <c r="C353" s="13"/>
      <c r="D353" s="7"/>
      <c r="E353" s="7"/>
      <c r="F353" s="7"/>
      <c r="G353" s="7"/>
      <c r="H353" s="7"/>
      <c r="I353" s="7"/>
      <c r="J353" s="7"/>
      <c r="K353" s="7"/>
      <c r="L353" s="7"/>
      <c r="M353" s="6"/>
    </row>
    <row r="354" spans="1:38" ht="15.95" customHeight="1" x14ac:dyDescent="0.25">
      <c r="A354" s="9" t="s">
        <v>96</v>
      </c>
      <c r="B354" s="8"/>
      <c r="C354" s="14"/>
      <c r="D354" s="10"/>
      <c r="E354" s="7"/>
      <c r="F354" s="10">
        <f>ROUNDDOWN(SUMIF(Q331:Q353, "1", F331:F353), 0)</f>
        <v>0</v>
      </c>
      <c r="G354" s="7"/>
      <c r="H354" s="10">
        <f>ROUNDDOWN(SUMIF(Q331:Q353, "1", H331:H353), 0)</f>
        <v>0</v>
      </c>
      <c r="I354" s="7"/>
      <c r="J354" s="10">
        <f>ROUNDDOWN(SUMIF(Q331:Q353, "1", J331:J353), 0)</f>
        <v>0</v>
      </c>
      <c r="K354" s="7"/>
      <c r="L354" s="10">
        <f>F354+H354+J354</f>
        <v>0</v>
      </c>
      <c r="M354" s="8"/>
      <c r="R354">
        <f t="shared" ref="R354:AL354" si="133">ROUNDDOWN(SUM(R331:R345), 0)</f>
        <v>0</v>
      </c>
      <c r="S354">
        <f t="shared" si="133"/>
        <v>0</v>
      </c>
      <c r="T354">
        <f t="shared" si="133"/>
        <v>0</v>
      </c>
      <c r="U354">
        <f t="shared" si="133"/>
        <v>0</v>
      </c>
      <c r="V354">
        <f t="shared" si="133"/>
        <v>0</v>
      </c>
      <c r="W354">
        <f t="shared" si="133"/>
        <v>0</v>
      </c>
      <c r="X354">
        <f t="shared" si="133"/>
        <v>0</v>
      </c>
      <c r="Y354">
        <f t="shared" si="133"/>
        <v>0</v>
      </c>
      <c r="Z354">
        <f t="shared" si="133"/>
        <v>0</v>
      </c>
      <c r="AA354">
        <f t="shared" si="133"/>
        <v>0</v>
      </c>
      <c r="AB354">
        <f t="shared" si="133"/>
        <v>0</v>
      </c>
      <c r="AC354">
        <f t="shared" si="133"/>
        <v>0</v>
      </c>
      <c r="AD354">
        <f t="shared" si="133"/>
        <v>0</v>
      </c>
      <c r="AE354">
        <f t="shared" si="133"/>
        <v>0</v>
      </c>
      <c r="AF354">
        <f t="shared" si="133"/>
        <v>0</v>
      </c>
      <c r="AG354">
        <f t="shared" si="133"/>
        <v>0</v>
      </c>
      <c r="AH354">
        <f t="shared" si="133"/>
        <v>0</v>
      </c>
      <c r="AI354">
        <f t="shared" si="133"/>
        <v>0</v>
      </c>
      <c r="AJ354">
        <f t="shared" si="133"/>
        <v>0</v>
      </c>
      <c r="AK354">
        <f t="shared" si="133"/>
        <v>0</v>
      </c>
      <c r="AL354">
        <f t="shared" si="133"/>
        <v>0</v>
      </c>
    </row>
    <row r="355" spans="1:38" ht="15.95" customHeight="1" x14ac:dyDescent="0.25">
      <c r="A355" s="19" t="s">
        <v>367</v>
      </c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</row>
    <row r="356" spans="1:38" ht="15.95" customHeight="1" x14ac:dyDescent="0.25">
      <c r="A356" s="5" t="s">
        <v>44</v>
      </c>
      <c r="B356" s="5" t="s">
        <v>45</v>
      </c>
      <c r="C356" s="12" t="s">
        <v>23</v>
      </c>
      <c r="D356" s="7">
        <v>1.3</v>
      </c>
      <c r="E356" s="7"/>
      <c r="F356" s="7"/>
      <c r="G356" s="7"/>
      <c r="H356" s="7"/>
      <c r="I356" s="7"/>
      <c r="J356" s="7"/>
      <c r="K356" s="7"/>
      <c r="L356" s="7"/>
      <c r="M356" s="6"/>
      <c r="O356" t="str">
        <f>"01"</f>
        <v>01</v>
      </c>
      <c r="P356" s="1" t="s">
        <v>95</v>
      </c>
      <c r="Q356">
        <v>1</v>
      </c>
      <c r="R356">
        <f t="shared" ref="R356:R361" si="134">IF(P356="기계경비", J356, 0)</f>
        <v>0</v>
      </c>
      <c r="S356">
        <f t="shared" ref="S356:S361" si="135">IF(P356="운반비", J356, 0)</f>
        <v>0</v>
      </c>
      <c r="T356">
        <f t="shared" ref="T356:T361" si="136">IF(P356="작업부산물", F356, 0)</f>
        <v>0</v>
      </c>
      <c r="U356">
        <f t="shared" ref="U356:U361" si="137">IF(P356="관급", F356, 0)</f>
        <v>0</v>
      </c>
      <c r="V356">
        <f t="shared" ref="V356:V361" si="138">IF(P356="외주비", J356, 0)</f>
        <v>0</v>
      </c>
      <c r="W356">
        <f t="shared" ref="W356:W361" si="139">IF(P356="장비비", J356, 0)</f>
        <v>0</v>
      </c>
      <c r="X356">
        <f t="shared" ref="X356:X361" si="140">IF(P356="폐기물처리비", J356, 0)</f>
        <v>0</v>
      </c>
      <c r="Y356">
        <f t="shared" ref="Y356:Y361" si="141">IF(P356="가설비", J356, 0)</f>
        <v>0</v>
      </c>
      <c r="Z356">
        <f t="shared" ref="Z356:Z361" si="142">IF(P356="잡비제외분", F356, 0)</f>
        <v>0</v>
      </c>
      <c r="AA356">
        <f t="shared" ref="AA356:AA361" si="143">IF(P356="사급자재대", L356, 0)</f>
        <v>0</v>
      </c>
      <c r="AB356">
        <f t="shared" ref="AB356:AB361" si="144">IF(P356="관급자재대", L356, 0)</f>
        <v>0</v>
      </c>
      <c r="AC356">
        <f t="shared" ref="AC356:AC361" si="145">IF(P356="관급자 관급 자재대", L356, 0)</f>
        <v>0</v>
      </c>
      <c r="AD356">
        <f t="shared" ref="AD356:AD361" si="146">IF(P356="사용자항목2", L356, 0)</f>
        <v>0</v>
      </c>
      <c r="AE356">
        <f t="shared" ref="AE356:AE361" si="147">IF(P356="사용자항목3", L356, 0)</f>
        <v>0</v>
      </c>
      <c r="AF356">
        <f t="shared" ref="AF356:AF361" si="148">IF(P356="사용자항목4", L356, 0)</f>
        <v>0</v>
      </c>
      <c r="AG356">
        <f t="shared" ref="AG356:AG361" si="149">IF(P356="사용자항목5", L356, 0)</f>
        <v>0</v>
      </c>
      <c r="AH356">
        <f t="shared" ref="AH356:AH361" si="150">IF(P356="사용자항목6", L356, 0)</f>
        <v>0</v>
      </c>
      <c r="AI356">
        <f t="shared" ref="AI356:AI361" si="151">IF(P356="사용자항목7", L356, 0)</f>
        <v>0</v>
      </c>
      <c r="AJ356">
        <f t="shared" ref="AJ356:AJ361" si="152">IF(P356="사용자항목8", L356, 0)</f>
        <v>0</v>
      </c>
      <c r="AK356">
        <f t="shared" ref="AK356:AK361" si="153">IF(P356="사용자항목9", L356, 0)</f>
        <v>0</v>
      </c>
    </row>
    <row r="357" spans="1:38" ht="15.95" customHeight="1" x14ac:dyDescent="0.25">
      <c r="A357" s="5" t="s">
        <v>375</v>
      </c>
      <c r="B357" s="5" t="s">
        <v>376</v>
      </c>
      <c r="C357" s="12" t="s">
        <v>23</v>
      </c>
      <c r="D357" s="7">
        <v>37.200000000000003</v>
      </c>
      <c r="E357" s="7"/>
      <c r="F357" s="7"/>
      <c r="G357" s="7"/>
      <c r="H357" s="7"/>
      <c r="I357" s="7"/>
      <c r="J357" s="7"/>
      <c r="K357" s="7"/>
      <c r="L357" s="7"/>
      <c r="M357" s="5" t="s">
        <v>377</v>
      </c>
      <c r="O357" t="str">
        <f>"01"</f>
        <v>01</v>
      </c>
      <c r="P357" s="1" t="s">
        <v>95</v>
      </c>
      <c r="Q357">
        <v>1</v>
      </c>
      <c r="R357">
        <f t="shared" si="134"/>
        <v>0</v>
      </c>
      <c r="S357">
        <f t="shared" si="135"/>
        <v>0</v>
      </c>
      <c r="T357">
        <f t="shared" si="136"/>
        <v>0</v>
      </c>
      <c r="U357">
        <f t="shared" si="137"/>
        <v>0</v>
      </c>
      <c r="V357">
        <f t="shared" si="138"/>
        <v>0</v>
      </c>
      <c r="W357">
        <f t="shared" si="139"/>
        <v>0</v>
      </c>
      <c r="X357">
        <f t="shared" si="140"/>
        <v>0</v>
      </c>
      <c r="Y357">
        <f t="shared" si="141"/>
        <v>0</v>
      </c>
      <c r="Z357">
        <f t="shared" si="142"/>
        <v>0</v>
      </c>
      <c r="AA357">
        <f t="shared" si="143"/>
        <v>0</v>
      </c>
      <c r="AB357">
        <f t="shared" si="144"/>
        <v>0</v>
      </c>
      <c r="AC357">
        <f t="shared" si="145"/>
        <v>0</v>
      </c>
      <c r="AD357">
        <f t="shared" si="146"/>
        <v>0</v>
      </c>
      <c r="AE357">
        <f t="shared" si="147"/>
        <v>0</v>
      </c>
      <c r="AF357">
        <f t="shared" si="148"/>
        <v>0</v>
      </c>
      <c r="AG357">
        <f t="shared" si="149"/>
        <v>0</v>
      </c>
      <c r="AH357">
        <f t="shared" si="150"/>
        <v>0</v>
      </c>
      <c r="AI357">
        <f t="shared" si="151"/>
        <v>0</v>
      </c>
      <c r="AJ357">
        <f t="shared" si="152"/>
        <v>0</v>
      </c>
      <c r="AK357">
        <f t="shared" si="153"/>
        <v>0</v>
      </c>
    </row>
    <row r="358" spans="1:38" ht="15.95" customHeight="1" x14ac:dyDescent="0.25">
      <c r="A358" s="5" t="s">
        <v>304</v>
      </c>
      <c r="B358" s="5" t="s">
        <v>305</v>
      </c>
      <c r="C358" s="12" t="s">
        <v>43</v>
      </c>
      <c r="D358" s="7">
        <v>1.2</v>
      </c>
      <c r="E358" s="7"/>
      <c r="F358" s="7"/>
      <c r="G358" s="7"/>
      <c r="H358" s="7"/>
      <c r="I358" s="7"/>
      <c r="J358" s="7"/>
      <c r="K358" s="7"/>
      <c r="L358" s="7"/>
      <c r="M358" s="5" t="s">
        <v>201</v>
      </c>
      <c r="O358" t="str">
        <f>""</f>
        <v/>
      </c>
      <c r="P358" s="1" t="s">
        <v>95</v>
      </c>
      <c r="Q358">
        <v>1</v>
      </c>
      <c r="R358">
        <f t="shared" si="134"/>
        <v>0</v>
      </c>
      <c r="S358">
        <f t="shared" si="135"/>
        <v>0</v>
      </c>
      <c r="T358">
        <f t="shared" si="136"/>
        <v>0</v>
      </c>
      <c r="U358">
        <f t="shared" si="137"/>
        <v>0</v>
      </c>
      <c r="V358">
        <f t="shared" si="138"/>
        <v>0</v>
      </c>
      <c r="W358">
        <f t="shared" si="139"/>
        <v>0</v>
      </c>
      <c r="X358">
        <f t="shared" si="140"/>
        <v>0</v>
      </c>
      <c r="Y358">
        <f t="shared" si="141"/>
        <v>0</v>
      </c>
      <c r="Z358">
        <f t="shared" si="142"/>
        <v>0</v>
      </c>
      <c r="AA358">
        <f t="shared" si="143"/>
        <v>0</v>
      </c>
      <c r="AB358">
        <f t="shared" si="144"/>
        <v>0</v>
      </c>
      <c r="AC358">
        <f t="shared" si="145"/>
        <v>0</v>
      </c>
      <c r="AD358">
        <f t="shared" si="146"/>
        <v>0</v>
      </c>
      <c r="AE358">
        <f t="shared" si="147"/>
        <v>0</v>
      </c>
      <c r="AF358">
        <f t="shared" si="148"/>
        <v>0</v>
      </c>
      <c r="AG358">
        <f t="shared" si="149"/>
        <v>0</v>
      </c>
      <c r="AH358">
        <f t="shared" si="150"/>
        <v>0</v>
      </c>
      <c r="AI358">
        <f t="shared" si="151"/>
        <v>0</v>
      </c>
      <c r="AJ358">
        <f t="shared" si="152"/>
        <v>0</v>
      </c>
      <c r="AK358">
        <f t="shared" si="153"/>
        <v>0</v>
      </c>
    </row>
    <row r="359" spans="1:38" ht="15.95" customHeight="1" x14ac:dyDescent="0.25">
      <c r="A359" s="5" t="s">
        <v>389</v>
      </c>
      <c r="B359" s="5" t="s">
        <v>390</v>
      </c>
      <c r="C359" s="12" t="s">
        <v>43</v>
      </c>
      <c r="D359" s="7">
        <v>36.799999999999997</v>
      </c>
      <c r="E359" s="7"/>
      <c r="F359" s="7"/>
      <c r="G359" s="7"/>
      <c r="H359" s="7"/>
      <c r="I359" s="7"/>
      <c r="J359" s="7"/>
      <c r="K359" s="7"/>
      <c r="L359" s="7"/>
      <c r="M359" s="5" t="s">
        <v>202</v>
      </c>
      <c r="O359" t="str">
        <f>""</f>
        <v/>
      </c>
      <c r="P359" s="1" t="s">
        <v>95</v>
      </c>
      <c r="Q359">
        <v>1</v>
      </c>
      <c r="R359">
        <f t="shared" si="134"/>
        <v>0</v>
      </c>
      <c r="S359">
        <f t="shared" si="135"/>
        <v>0</v>
      </c>
      <c r="T359">
        <f t="shared" si="136"/>
        <v>0</v>
      </c>
      <c r="U359">
        <f t="shared" si="137"/>
        <v>0</v>
      </c>
      <c r="V359">
        <f t="shared" si="138"/>
        <v>0</v>
      </c>
      <c r="W359">
        <f t="shared" si="139"/>
        <v>0</v>
      </c>
      <c r="X359">
        <f t="shared" si="140"/>
        <v>0</v>
      </c>
      <c r="Y359">
        <f t="shared" si="141"/>
        <v>0</v>
      </c>
      <c r="Z359">
        <f t="shared" si="142"/>
        <v>0</v>
      </c>
      <c r="AA359">
        <f t="shared" si="143"/>
        <v>0</v>
      </c>
      <c r="AB359">
        <f t="shared" si="144"/>
        <v>0</v>
      </c>
      <c r="AC359">
        <f t="shared" si="145"/>
        <v>0</v>
      </c>
      <c r="AD359">
        <f t="shared" si="146"/>
        <v>0</v>
      </c>
      <c r="AE359">
        <f t="shared" si="147"/>
        <v>0</v>
      </c>
      <c r="AF359">
        <f t="shared" si="148"/>
        <v>0</v>
      </c>
      <c r="AG359">
        <f t="shared" si="149"/>
        <v>0</v>
      </c>
      <c r="AH359">
        <f t="shared" si="150"/>
        <v>0</v>
      </c>
      <c r="AI359">
        <f t="shared" si="151"/>
        <v>0</v>
      </c>
      <c r="AJ359">
        <f t="shared" si="152"/>
        <v>0</v>
      </c>
      <c r="AK359">
        <f t="shared" si="153"/>
        <v>0</v>
      </c>
    </row>
    <row r="360" spans="1:38" ht="15.95" customHeight="1" x14ac:dyDescent="0.25">
      <c r="A360" s="5" t="s">
        <v>306</v>
      </c>
      <c r="B360" s="5" t="s">
        <v>307</v>
      </c>
      <c r="C360" s="12" t="s">
        <v>54</v>
      </c>
      <c r="D360" s="7">
        <v>12.6</v>
      </c>
      <c r="E360" s="7"/>
      <c r="F360" s="7"/>
      <c r="G360" s="7"/>
      <c r="H360" s="7"/>
      <c r="I360" s="7"/>
      <c r="J360" s="7"/>
      <c r="K360" s="7"/>
      <c r="L360" s="7"/>
      <c r="M360" s="5" t="s">
        <v>203</v>
      </c>
      <c r="O360" t="str">
        <f>""</f>
        <v/>
      </c>
      <c r="P360" s="1" t="s">
        <v>95</v>
      </c>
      <c r="Q360">
        <v>1</v>
      </c>
      <c r="R360">
        <f t="shared" si="134"/>
        <v>0</v>
      </c>
      <c r="S360">
        <f t="shared" si="135"/>
        <v>0</v>
      </c>
      <c r="T360">
        <f t="shared" si="136"/>
        <v>0</v>
      </c>
      <c r="U360">
        <f t="shared" si="137"/>
        <v>0</v>
      </c>
      <c r="V360">
        <f t="shared" si="138"/>
        <v>0</v>
      </c>
      <c r="W360">
        <f t="shared" si="139"/>
        <v>0</v>
      </c>
      <c r="X360">
        <f t="shared" si="140"/>
        <v>0</v>
      </c>
      <c r="Y360">
        <f t="shared" si="141"/>
        <v>0</v>
      </c>
      <c r="Z360">
        <f t="shared" si="142"/>
        <v>0</v>
      </c>
      <c r="AA360">
        <f t="shared" si="143"/>
        <v>0</v>
      </c>
      <c r="AB360">
        <f t="shared" si="144"/>
        <v>0</v>
      </c>
      <c r="AC360">
        <f t="shared" si="145"/>
        <v>0</v>
      </c>
      <c r="AD360">
        <f t="shared" si="146"/>
        <v>0</v>
      </c>
      <c r="AE360">
        <f t="shared" si="147"/>
        <v>0</v>
      </c>
      <c r="AF360">
        <f t="shared" si="148"/>
        <v>0</v>
      </c>
      <c r="AG360">
        <f t="shared" si="149"/>
        <v>0</v>
      </c>
      <c r="AH360">
        <f t="shared" si="150"/>
        <v>0</v>
      </c>
      <c r="AI360">
        <f t="shared" si="151"/>
        <v>0</v>
      </c>
      <c r="AJ360">
        <f t="shared" si="152"/>
        <v>0</v>
      </c>
      <c r="AK360">
        <f t="shared" si="153"/>
        <v>0</v>
      </c>
    </row>
    <row r="361" spans="1:38" ht="15.95" customHeight="1" x14ac:dyDescent="0.25">
      <c r="A361" s="5" t="s">
        <v>308</v>
      </c>
      <c r="B361" s="5" t="s">
        <v>309</v>
      </c>
      <c r="C361" s="12" t="s">
        <v>54</v>
      </c>
      <c r="D361" s="7">
        <v>123.6</v>
      </c>
      <c r="E361" s="7"/>
      <c r="F361" s="7"/>
      <c r="G361" s="7"/>
      <c r="H361" s="7"/>
      <c r="I361" s="7"/>
      <c r="J361" s="7"/>
      <c r="K361" s="7"/>
      <c r="L361" s="7"/>
      <c r="M361" s="5" t="s">
        <v>204</v>
      </c>
      <c r="O361" t="str">
        <f>""</f>
        <v/>
      </c>
      <c r="P361" s="1" t="s">
        <v>95</v>
      </c>
      <c r="Q361">
        <v>1</v>
      </c>
      <c r="R361">
        <f t="shared" si="134"/>
        <v>0</v>
      </c>
      <c r="S361">
        <f t="shared" si="135"/>
        <v>0</v>
      </c>
      <c r="T361">
        <f t="shared" si="136"/>
        <v>0</v>
      </c>
      <c r="U361">
        <f t="shared" si="137"/>
        <v>0</v>
      </c>
      <c r="V361">
        <f t="shared" si="138"/>
        <v>0</v>
      </c>
      <c r="W361">
        <f t="shared" si="139"/>
        <v>0</v>
      </c>
      <c r="X361">
        <f t="shared" si="140"/>
        <v>0</v>
      </c>
      <c r="Y361">
        <f t="shared" si="141"/>
        <v>0</v>
      </c>
      <c r="Z361">
        <f t="shared" si="142"/>
        <v>0</v>
      </c>
      <c r="AA361">
        <f t="shared" si="143"/>
        <v>0</v>
      </c>
      <c r="AB361">
        <f t="shared" si="144"/>
        <v>0</v>
      </c>
      <c r="AC361">
        <f t="shared" si="145"/>
        <v>0</v>
      </c>
      <c r="AD361">
        <f t="shared" si="146"/>
        <v>0</v>
      </c>
      <c r="AE361">
        <f t="shared" si="147"/>
        <v>0</v>
      </c>
      <c r="AF361">
        <f t="shared" si="148"/>
        <v>0</v>
      </c>
      <c r="AG361">
        <f t="shared" si="149"/>
        <v>0</v>
      </c>
      <c r="AH361">
        <f t="shared" si="150"/>
        <v>0</v>
      </c>
      <c r="AI361">
        <f t="shared" si="151"/>
        <v>0</v>
      </c>
      <c r="AJ361">
        <f t="shared" si="152"/>
        <v>0</v>
      </c>
      <c r="AK361">
        <f t="shared" si="153"/>
        <v>0</v>
      </c>
    </row>
    <row r="362" spans="1:38" ht="15.95" customHeight="1" x14ac:dyDescent="0.25">
      <c r="A362" s="6"/>
      <c r="B362" s="6"/>
      <c r="C362" s="13"/>
      <c r="D362" s="7"/>
      <c r="E362" s="7"/>
      <c r="F362" s="7"/>
      <c r="G362" s="7"/>
      <c r="H362" s="7"/>
      <c r="I362" s="7"/>
      <c r="J362" s="7"/>
      <c r="K362" s="7"/>
      <c r="L362" s="7"/>
      <c r="M362" s="6"/>
    </row>
    <row r="363" spans="1:38" ht="15.95" customHeight="1" x14ac:dyDescent="0.25">
      <c r="A363" s="6"/>
      <c r="B363" s="6"/>
      <c r="C363" s="13"/>
      <c r="D363" s="7"/>
      <c r="E363" s="7"/>
      <c r="F363" s="7"/>
      <c r="G363" s="7"/>
      <c r="H363" s="7"/>
      <c r="I363" s="7"/>
      <c r="J363" s="7"/>
      <c r="K363" s="7"/>
      <c r="L363" s="7"/>
      <c r="M363" s="6"/>
    </row>
    <row r="364" spans="1:38" ht="15.95" customHeight="1" x14ac:dyDescent="0.25">
      <c r="A364" s="6"/>
      <c r="B364" s="6"/>
      <c r="C364" s="13"/>
      <c r="D364" s="7"/>
      <c r="E364" s="7"/>
      <c r="F364" s="7"/>
      <c r="G364" s="7"/>
      <c r="H364" s="7"/>
      <c r="I364" s="7"/>
      <c r="J364" s="7"/>
      <c r="K364" s="7"/>
      <c r="L364" s="7"/>
      <c r="M364" s="6"/>
    </row>
    <row r="365" spans="1:38" ht="15.95" customHeight="1" x14ac:dyDescent="0.25">
      <c r="A365" s="6"/>
      <c r="B365" s="6"/>
      <c r="C365" s="13"/>
      <c r="D365" s="7"/>
      <c r="E365" s="7"/>
      <c r="F365" s="7"/>
      <c r="G365" s="7"/>
      <c r="H365" s="7"/>
      <c r="I365" s="7"/>
      <c r="J365" s="7"/>
      <c r="K365" s="7"/>
      <c r="L365" s="7"/>
      <c r="M365" s="6"/>
    </row>
    <row r="366" spans="1:38" ht="15.95" customHeight="1" x14ac:dyDescent="0.25">
      <c r="A366" s="6"/>
      <c r="B366" s="6"/>
      <c r="C366" s="13"/>
      <c r="D366" s="7"/>
      <c r="E366" s="7"/>
      <c r="F366" s="7"/>
      <c r="G366" s="7"/>
      <c r="H366" s="7"/>
      <c r="I366" s="7"/>
      <c r="J366" s="7"/>
      <c r="K366" s="7"/>
      <c r="L366" s="7"/>
      <c r="M366" s="6"/>
    </row>
    <row r="367" spans="1:38" ht="15.95" customHeight="1" x14ac:dyDescent="0.25">
      <c r="A367" s="6"/>
      <c r="B367" s="6"/>
      <c r="C367" s="13"/>
      <c r="D367" s="7"/>
      <c r="E367" s="7"/>
      <c r="F367" s="7"/>
      <c r="G367" s="7"/>
      <c r="H367" s="7"/>
      <c r="I367" s="7"/>
      <c r="J367" s="7"/>
      <c r="K367" s="7"/>
      <c r="L367" s="7"/>
      <c r="M367" s="6"/>
    </row>
    <row r="368" spans="1:38" ht="15.95" customHeight="1" x14ac:dyDescent="0.25">
      <c r="A368" s="6"/>
      <c r="B368" s="6"/>
      <c r="C368" s="13"/>
      <c r="D368" s="7"/>
      <c r="E368" s="7"/>
      <c r="F368" s="7"/>
      <c r="G368" s="7"/>
      <c r="H368" s="7"/>
      <c r="I368" s="7"/>
      <c r="J368" s="7"/>
      <c r="K368" s="7"/>
      <c r="L368" s="7"/>
      <c r="M368" s="6"/>
    </row>
    <row r="369" spans="1:38" ht="15.95" customHeight="1" x14ac:dyDescent="0.25">
      <c r="A369" s="6"/>
      <c r="B369" s="6"/>
      <c r="C369" s="13"/>
      <c r="D369" s="7"/>
      <c r="E369" s="7"/>
      <c r="F369" s="7"/>
      <c r="G369" s="7"/>
      <c r="H369" s="7"/>
      <c r="I369" s="7"/>
      <c r="J369" s="7"/>
      <c r="K369" s="7"/>
      <c r="L369" s="7"/>
      <c r="M369" s="6"/>
    </row>
    <row r="370" spans="1:38" ht="15.95" customHeight="1" x14ac:dyDescent="0.25">
      <c r="A370" s="6"/>
      <c r="B370" s="6"/>
      <c r="C370" s="13"/>
      <c r="D370" s="7"/>
      <c r="E370" s="7"/>
      <c r="F370" s="7"/>
      <c r="G370" s="7"/>
      <c r="H370" s="7"/>
      <c r="I370" s="7"/>
      <c r="J370" s="7"/>
      <c r="K370" s="7"/>
      <c r="L370" s="7"/>
      <c r="M370" s="6"/>
    </row>
    <row r="371" spans="1:38" ht="15.95" customHeight="1" x14ac:dyDescent="0.25">
      <c r="A371" s="6"/>
      <c r="B371" s="6"/>
      <c r="C371" s="13"/>
      <c r="D371" s="7"/>
      <c r="E371" s="7"/>
      <c r="F371" s="7"/>
      <c r="G371" s="7"/>
      <c r="H371" s="7"/>
      <c r="I371" s="7"/>
      <c r="J371" s="7"/>
      <c r="K371" s="7"/>
      <c r="L371" s="7"/>
      <c r="M371" s="6"/>
    </row>
    <row r="372" spans="1:38" ht="15.95" customHeight="1" x14ac:dyDescent="0.25">
      <c r="A372" s="6"/>
      <c r="B372" s="6"/>
      <c r="C372" s="13"/>
      <c r="D372" s="7"/>
      <c r="E372" s="7"/>
      <c r="F372" s="7"/>
      <c r="G372" s="7"/>
      <c r="H372" s="7"/>
      <c r="I372" s="7"/>
      <c r="J372" s="7"/>
      <c r="K372" s="7"/>
      <c r="L372" s="7"/>
      <c r="M372" s="6"/>
    </row>
    <row r="373" spans="1:38" ht="15.95" customHeight="1" x14ac:dyDescent="0.25">
      <c r="A373" s="6"/>
      <c r="B373" s="6"/>
      <c r="C373" s="13"/>
      <c r="D373" s="7"/>
      <c r="E373" s="7"/>
      <c r="F373" s="7"/>
      <c r="G373" s="7"/>
      <c r="H373" s="7"/>
      <c r="I373" s="7"/>
      <c r="J373" s="7"/>
      <c r="K373" s="7"/>
      <c r="L373" s="7"/>
      <c r="M373" s="6"/>
    </row>
    <row r="374" spans="1:38" ht="15.95" customHeight="1" x14ac:dyDescent="0.25">
      <c r="A374" s="6"/>
      <c r="B374" s="6"/>
      <c r="C374" s="13"/>
      <c r="D374" s="7"/>
      <c r="E374" s="7"/>
      <c r="F374" s="7"/>
      <c r="G374" s="7"/>
      <c r="H374" s="7"/>
      <c r="I374" s="7"/>
      <c r="J374" s="7"/>
      <c r="K374" s="7"/>
      <c r="L374" s="7"/>
      <c r="M374" s="6"/>
    </row>
    <row r="375" spans="1:38" ht="15.95" customHeight="1" x14ac:dyDescent="0.25">
      <c r="A375" s="6"/>
      <c r="B375" s="6"/>
      <c r="C375" s="13"/>
      <c r="D375" s="7"/>
      <c r="E375" s="7"/>
      <c r="F375" s="7"/>
      <c r="G375" s="7"/>
      <c r="H375" s="7"/>
      <c r="I375" s="7"/>
      <c r="J375" s="7"/>
      <c r="K375" s="7"/>
      <c r="L375" s="7"/>
      <c r="M375" s="6"/>
    </row>
    <row r="376" spans="1:38" ht="15.95" customHeight="1" x14ac:dyDescent="0.25">
      <c r="A376" s="6"/>
      <c r="B376" s="6"/>
      <c r="C376" s="13"/>
      <c r="D376" s="7"/>
      <c r="E376" s="7"/>
      <c r="F376" s="7"/>
      <c r="G376" s="7"/>
      <c r="H376" s="7"/>
      <c r="I376" s="7"/>
      <c r="J376" s="7"/>
      <c r="K376" s="7"/>
      <c r="L376" s="7"/>
      <c r="M376" s="6"/>
    </row>
    <row r="377" spans="1:38" ht="15.95" customHeight="1" x14ac:dyDescent="0.25">
      <c r="A377" s="6"/>
      <c r="B377" s="6"/>
      <c r="C377" s="13"/>
      <c r="D377" s="7"/>
      <c r="E377" s="7"/>
      <c r="F377" s="7"/>
      <c r="G377" s="7"/>
      <c r="H377" s="7"/>
      <c r="I377" s="7"/>
      <c r="J377" s="7"/>
      <c r="K377" s="7"/>
      <c r="L377" s="7"/>
      <c r="M377" s="6"/>
    </row>
    <row r="378" spans="1:38" ht="15.95" customHeight="1" x14ac:dyDescent="0.25">
      <c r="A378" s="6"/>
      <c r="B378" s="6"/>
      <c r="C378" s="13"/>
      <c r="D378" s="7"/>
      <c r="E378" s="7"/>
      <c r="F378" s="7"/>
      <c r="G378" s="7"/>
      <c r="H378" s="7"/>
      <c r="I378" s="7"/>
      <c r="J378" s="7"/>
      <c r="K378" s="7"/>
      <c r="L378" s="7"/>
      <c r="M378" s="6"/>
    </row>
    <row r="379" spans="1:38" ht="15.95" customHeight="1" x14ac:dyDescent="0.25">
      <c r="A379" s="9" t="s">
        <v>96</v>
      </c>
      <c r="B379" s="8"/>
      <c r="C379" s="14"/>
      <c r="D379" s="10"/>
      <c r="E379" s="7"/>
      <c r="F379" s="10">
        <f>ROUNDDOWN(SUMIF(Q356:Q378, "1", F356:F378), 0)</f>
        <v>0</v>
      </c>
      <c r="G379" s="7"/>
      <c r="H379" s="10">
        <f>ROUNDDOWN(SUMIF(Q356:Q378, "1", H356:H378), 0)</f>
        <v>0</v>
      </c>
      <c r="I379" s="7"/>
      <c r="J379" s="10">
        <f>ROUNDDOWN(SUMIF(Q356:Q378, "1", J356:J378), 0)</f>
        <v>0</v>
      </c>
      <c r="K379" s="7"/>
      <c r="L379" s="10">
        <f>F379+H379+J379</f>
        <v>0</v>
      </c>
      <c r="M379" s="8"/>
      <c r="R379">
        <f t="shared" ref="R379:AL379" si="154">ROUNDDOWN(SUM(R356:R361), 0)</f>
        <v>0</v>
      </c>
      <c r="S379">
        <f t="shared" si="154"/>
        <v>0</v>
      </c>
      <c r="T379">
        <f t="shared" si="154"/>
        <v>0</v>
      </c>
      <c r="U379">
        <f t="shared" si="154"/>
        <v>0</v>
      </c>
      <c r="V379">
        <f t="shared" si="154"/>
        <v>0</v>
      </c>
      <c r="W379">
        <f t="shared" si="154"/>
        <v>0</v>
      </c>
      <c r="X379">
        <f t="shared" si="154"/>
        <v>0</v>
      </c>
      <c r="Y379">
        <f t="shared" si="154"/>
        <v>0</v>
      </c>
      <c r="Z379">
        <f t="shared" si="154"/>
        <v>0</v>
      </c>
      <c r="AA379">
        <f t="shared" si="154"/>
        <v>0</v>
      </c>
      <c r="AB379">
        <f t="shared" si="154"/>
        <v>0</v>
      </c>
      <c r="AC379">
        <f t="shared" si="154"/>
        <v>0</v>
      </c>
      <c r="AD379">
        <f t="shared" si="154"/>
        <v>0</v>
      </c>
      <c r="AE379">
        <f t="shared" si="154"/>
        <v>0</v>
      </c>
      <c r="AF379">
        <f t="shared" si="154"/>
        <v>0</v>
      </c>
      <c r="AG379">
        <f t="shared" si="154"/>
        <v>0</v>
      </c>
      <c r="AH379">
        <f t="shared" si="154"/>
        <v>0</v>
      </c>
      <c r="AI379">
        <f t="shared" si="154"/>
        <v>0</v>
      </c>
      <c r="AJ379">
        <f t="shared" si="154"/>
        <v>0</v>
      </c>
      <c r="AK379">
        <f t="shared" si="154"/>
        <v>0</v>
      </c>
      <c r="AL379">
        <f t="shared" si="154"/>
        <v>0</v>
      </c>
    </row>
    <row r="380" spans="1:38" ht="15.95" customHeight="1" x14ac:dyDescent="0.25">
      <c r="A380" s="19" t="s">
        <v>368</v>
      </c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</row>
    <row r="381" spans="1:38" ht="15.95" customHeight="1" x14ac:dyDescent="0.25">
      <c r="A381" s="5" t="s">
        <v>310</v>
      </c>
      <c r="B381" s="5" t="s">
        <v>311</v>
      </c>
      <c r="C381" s="12" t="s">
        <v>43</v>
      </c>
      <c r="D381" s="7">
        <v>14.7</v>
      </c>
      <c r="E381" s="7"/>
      <c r="F381" s="7"/>
      <c r="G381" s="7"/>
      <c r="H381" s="7"/>
      <c r="I381" s="7"/>
      <c r="J381" s="7"/>
      <c r="K381" s="7"/>
      <c r="L381" s="7"/>
      <c r="M381" s="5" t="s">
        <v>205</v>
      </c>
      <c r="O381" t="str">
        <f>""</f>
        <v/>
      </c>
      <c r="P381" s="1" t="s">
        <v>95</v>
      </c>
      <c r="Q381">
        <v>1</v>
      </c>
      <c r="R381">
        <f>IF(P381="기계경비", J381, 0)</f>
        <v>0</v>
      </c>
      <c r="S381">
        <f>IF(P381="운반비", J381, 0)</f>
        <v>0</v>
      </c>
      <c r="T381">
        <f>IF(P381="작업부산물", F381, 0)</f>
        <v>0</v>
      </c>
      <c r="U381">
        <f>IF(P381="관급", F381, 0)</f>
        <v>0</v>
      </c>
      <c r="V381">
        <f>IF(P381="외주비", J381, 0)</f>
        <v>0</v>
      </c>
      <c r="W381">
        <f>IF(P381="장비비", J381, 0)</f>
        <v>0</v>
      </c>
      <c r="X381">
        <f>IF(P381="폐기물처리비", J381, 0)</f>
        <v>0</v>
      </c>
      <c r="Y381">
        <f>IF(P381="가설비", J381, 0)</f>
        <v>0</v>
      </c>
      <c r="Z381">
        <f>IF(P381="잡비제외분", F381, 0)</f>
        <v>0</v>
      </c>
      <c r="AA381">
        <f>IF(P381="사급자재대", L381, 0)</f>
        <v>0</v>
      </c>
      <c r="AB381">
        <f>IF(P381="관급자재대", L381, 0)</f>
        <v>0</v>
      </c>
      <c r="AC381">
        <f>IF(P381="관급자 관급 자재대", L381, 0)</f>
        <v>0</v>
      </c>
      <c r="AD381">
        <f>IF(P381="사용자항목2", L381, 0)</f>
        <v>0</v>
      </c>
      <c r="AE381">
        <f>IF(P381="사용자항목3", L381, 0)</f>
        <v>0</v>
      </c>
      <c r="AF381">
        <f>IF(P381="사용자항목4", L381, 0)</f>
        <v>0</v>
      </c>
      <c r="AG381">
        <f>IF(P381="사용자항목5", L381, 0)</f>
        <v>0</v>
      </c>
      <c r="AH381">
        <f>IF(P381="사용자항목6", L381, 0)</f>
        <v>0</v>
      </c>
      <c r="AI381">
        <f>IF(P381="사용자항목7", L381, 0)</f>
        <v>0</v>
      </c>
      <c r="AJ381">
        <f>IF(P381="사용자항목8", L381, 0)</f>
        <v>0</v>
      </c>
      <c r="AK381">
        <f>IF(P381="사용자항목9", L381, 0)</f>
        <v>0</v>
      </c>
    </row>
    <row r="382" spans="1:38" ht="15.95" customHeight="1" x14ac:dyDescent="0.25">
      <c r="A382" s="5" t="s">
        <v>312</v>
      </c>
      <c r="B382" s="6"/>
      <c r="C382" s="12" t="s">
        <v>43</v>
      </c>
      <c r="D382" s="7">
        <v>14.7</v>
      </c>
      <c r="E382" s="7"/>
      <c r="F382" s="7"/>
      <c r="G382" s="7"/>
      <c r="H382" s="7"/>
      <c r="I382" s="7"/>
      <c r="J382" s="7"/>
      <c r="K382" s="7"/>
      <c r="L382" s="7"/>
      <c r="M382" s="5" t="s">
        <v>380</v>
      </c>
      <c r="O382" t="str">
        <f>""</f>
        <v/>
      </c>
      <c r="P382" s="1" t="s">
        <v>95</v>
      </c>
      <c r="Q382">
        <v>1</v>
      </c>
      <c r="R382">
        <f>IF(P382="기계경비", J382, 0)</f>
        <v>0</v>
      </c>
      <c r="S382">
        <f>IF(P382="운반비", J382, 0)</f>
        <v>0</v>
      </c>
      <c r="T382">
        <f>IF(P382="작업부산물", F382, 0)</f>
        <v>0</v>
      </c>
      <c r="U382">
        <f>IF(P382="관급", F382, 0)</f>
        <v>0</v>
      </c>
      <c r="V382">
        <f>IF(P382="외주비", J382, 0)</f>
        <v>0</v>
      </c>
      <c r="W382">
        <f>IF(P382="장비비", J382, 0)</f>
        <v>0</v>
      </c>
      <c r="X382">
        <f>IF(P382="폐기물처리비", J382, 0)</f>
        <v>0</v>
      </c>
      <c r="Y382">
        <f>IF(P382="가설비", J382, 0)</f>
        <v>0</v>
      </c>
      <c r="Z382">
        <f>IF(P382="잡비제외분", F382, 0)</f>
        <v>0</v>
      </c>
      <c r="AA382">
        <f>IF(P382="사급자재대", L382, 0)</f>
        <v>0</v>
      </c>
      <c r="AB382">
        <f>IF(P382="관급자재대", L382, 0)</f>
        <v>0</v>
      </c>
      <c r="AC382">
        <f>IF(P382="관급자 관급 자재대", L382, 0)</f>
        <v>0</v>
      </c>
      <c r="AD382">
        <f>IF(P382="사용자항목2", L382, 0)</f>
        <v>0</v>
      </c>
      <c r="AE382">
        <f>IF(P382="사용자항목3", L382, 0)</f>
        <v>0</v>
      </c>
      <c r="AF382">
        <f>IF(P382="사용자항목4", L382, 0)</f>
        <v>0</v>
      </c>
      <c r="AG382">
        <f>IF(P382="사용자항목5", L382, 0)</f>
        <v>0</v>
      </c>
      <c r="AH382">
        <f>IF(P382="사용자항목6", L382, 0)</f>
        <v>0</v>
      </c>
      <c r="AI382">
        <f>IF(P382="사용자항목7", L382, 0)</f>
        <v>0</v>
      </c>
      <c r="AJ382">
        <f>IF(P382="사용자항목8", L382, 0)</f>
        <v>0</v>
      </c>
      <c r="AK382">
        <f>IF(P382="사용자항목9", L382, 0)</f>
        <v>0</v>
      </c>
    </row>
    <row r="383" spans="1:38" ht="15.95" customHeight="1" x14ac:dyDescent="0.25">
      <c r="A383" s="6"/>
      <c r="B383" s="6"/>
      <c r="C383" s="13"/>
      <c r="D383" s="7"/>
      <c r="E383" s="7"/>
      <c r="F383" s="7"/>
      <c r="G383" s="7"/>
      <c r="H383" s="7"/>
      <c r="I383" s="7"/>
      <c r="J383" s="7"/>
      <c r="K383" s="7"/>
      <c r="L383" s="7"/>
      <c r="M383" s="6"/>
    </row>
    <row r="384" spans="1:38" ht="15.95" customHeight="1" x14ac:dyDescent="0.25">
      <c r="A384" s="6"/>
      <c r="B384" s="6"/>
      <c r="C384" s="13"/>
      <c r="D384" s="7"/>
      <c r="E384" s="7"/>
      <c r="F384" s="7"/>
      <c r="G384" s="7"/>
      <c r="H384" s="7"/>
      <c r="I384" s="7"/>
      <c r="J384" s="7"/>
      <c r="K384" s="7"/>
      <c r="L384" s="7"/>
      <c r="M384" s="6"/>
    </row>
    <row r="385" spans="1:13" ht="15.95" customHeight="1" x14ac:dyDescent="0.25">
      <c r="A385" s="6"/>
      <c r="B385" s="6"/>
      <c r="C385" s="13"/>
      <c r="D385" s="7"/>
      <c r="E385" s="7"/>
      <c r="F385" s="7"/>
      <c r="G385" s="7"/>
      <c r="H385" s="7"/>
      <c r="I385" s="7"/>
      <c r="J385" s="7"/>
      <c r="K385" s="7"/>
      <c r="L385" s="7"/>
      <c r="M385" s="6"/>
    </row>
    <row r="386" spans="1:13" ht="15.95" customHeight="1" x14ac:dyDescent="0.25">
      <c r="A386" s="6"/>
      <c r="B386" s="6"/>
      <c r="C386" s="13"/>
      <c r="D386" s="7"/>
      <c r="E386" s="7"/>
      <c r="F386" s="7"/>
      <c r="G386" s="7"/>
      <c r="H386" s="7"/>
      <c r="I386" s="7"/>
      <c r="J386" s="7"/>
      <c r="K386" s="7"/>
      <c r="L386" s="7"/>
      <c r="M386" s="6"/>
    </row>
    <row r="387" spans="1:13" ht="15.95" customHeight="1" x14ac:dyDescent="0.25">
      <c r="A387" s="6"/>
      <c r="B387" s="6"/>
      <c r="C387" s="13"/>
      <c r="D387" s="7"/>
      <c r="E387" s="7"/>
      <c r="F387" s="7"/>
      <c r="G387" s="7"/>
      <c r="H387" s="7"/>
      <c r="I387" s="7"/>
      <c r="J387" s="7"/>
      <c r="K387" s="7"/>
      <c r="L387" s="7"/>
      <c r="M387" s="6"/>
    </row>
    <row r="388" spans="1:13" ht="15.95" customHeight="1" x14ac:dyDescent="0.25">
      <c r="A388" s="6"/>
      <c r="B388" s="6"/>
      <c r="C388" s="13"/>
      <c r="D388" s="7"/>
      <c r="E388" s="7"/>
      <c r="F388" s="7"/>
      <c r="G388" s="7"/>
      <c r="H388" s="7"/>
      <c r="I388" s="7"/>
      <c r="J388" s="7"/>
      <c r="K388" s="7"/>
      <c r="L388" s="7"/>
      <c r="M388" s="6"/>
    </row>
    <row r="389" spans="1:13" ht="15.95" customHeight="1" x14ac:dyDescent="0.25">
      <c r="A389" s="6"/>
      <c r="B389" s="6"/>
      <c r="C389" s="13"/>
      <c r="D389" s="7"/>
      <c r="E389" s="7"/>
      <c r="F389" s="7"/>
      <c r="G389" s="7"/>
      <c r="H389" s="7"/>
      <c r="I389" s="7"/>
      <c r="J389" s="7"/>
      <c r="K389" s="7"/>
      <c r="L389" s="7"/>
      <c r="M389" s="6"/>
    </row>
    <row r="390" spans="1:13" ht="15.95" customHeight="1" x14ac:dyDescent="0.25">
      <c r="A390" s="6"/>
      <c r="B390" s="6"/>
      <c r="C390" s="13"/>
      <c r="D390" s="7"/>
      <c r="E390" s="7"/>
      <c r="F390" s="7"/>
      <c r="G390" s="7"/>
      <c r="H390" s="7"/>
      <c r="I390" s="7"/>
      <c r="J390" s="7"/>
      <c r="K390" s="7"/>
      <c r="L390" s="7"/>
      <c r="M390" s="6"/>
    </row>
    <row r="391" spans="1:13" ht="15.95" customHeight="1" x14ac:dyDescent="0.25">
      <c r="A391" s="6"/>
      <c r="B391" s="6"/>
      <c r="C391" s="13"/>
      <c r="D391" s="7"/>
      <c r="E391" s="7"/>
      <c r="F391" s="7"/>
      <c r="G391" s="7"/>
      <c r="H391" s="7"/>
      <c r="I391" s="7"/>
      <c r="J391" s="7"/>
      <c r="K391" s="7"/>
      <c r="L391" s="7"/>
      <c r="M391" s="6"/>
    </row>
    <row r="392" spans="1:13" ht="15.95" customHeight="1" x14ac:dyDescent="0.25">
      <c r="A392" s="6"/>
      <c r="B392" s="6"/>
      <c r="C392" s="13"/>
      <c r="D392" s="7"/>
      <c r="E392" s="7"/>
      <c r="F392" s="7"/>
      <c r="G392" s="7"/>
      <c r="H392" s="7"/>
      <c r="I392" s="7"/>
      <c r="J392" s="7"/>
      <c r="K392" s="7"/>
      <c r="L392" s="7"/>
      <c r="M392" s="6"/>
    </row>
    <row r="393" spans="1:13" ht="15.95" customHeight="1" x14ac:dyDescent="0.25">
      <c r="A393" s="6"/>
      <c r="B393" s="6"/>
      <c r="C393" s="13"/>
      <c r="D393" s="7"/>
      <c r="E393" s="7"/>
      <c r="F393" s="7"/>
      <c r="G393" s="7"/>
      <c r="H393" s="7"/>
      <c r="I393" s="7"/>
      <c r="J393" s="7"/>
      <c r="K393" s="7"/>
      <c r="L393" s="7"/>
      <c r="M393" s="6"/>
    </row>
    <row r="394" spans="1:13" ht="15.95" customHeight="1" x14ac:dyDescent="0.25">
      <c r="A394" s="6"/>
      <c r="B394" s="6"/>
      <c r="C394" s="13"/>
      <c r="D394" s="7"/>
      <c r="E394" s="7"/>
      <c r="F394" s="7"/>
      <c r="G394" s="7"/>
      <c r="H394" s="7"/>
      <c r="I394" s="7"/>
      <c r="J394" s="7"/>
      <c r="K394" s="7"/>
      <c r="L394" s="7"/>
      <c r="M394" s="6"/>
    </row>
    <row r="395" spans="1:13" ht="15.95" customHeight="1" x14ac:dyDescent="0.25">
      <c r="A395" s="6"/>
      <c r="B395" s="6"/>
      <c r="C395" s="13"/>
      <c r="D395" s="7"/>
      <c r="E395" s="7"/>
      <c r="F395" s="7"/>
      <c r="G395" s="7"/>
      <c r="H395" s="7"/>
      <c r="I395" s="7"/>
      <c r="J395" s="7"/>
      <c r="K395" s="7"/>
      <c r="L395" s="7"/>
      <c r="M395" s="6"/>
    </row>
    <row r="396" spans="1:13" ht="15.95" customHeight="1" x14ac:dyDescent="0.25">
      <c r="A396" s="6"/>
      <c r="B396" s="6"/>
      <c r="C396" s="13"/>
      <c r="D396" s="7"/>
      <c r="E396" s="7"/>
      <c r="F396" s="7"/>
      <c r="G396" s="7"/>
      <c r="H396" s="7"/>
      <c r="I396" s="7"/>
      <c r="J396" s="7"/>
      <c r="K396" s="7"/>
      <c r="L396" s="7"/>
      <c r="M396" s="6"/>
    </row>
    <row r="397" spans="1:13" ht="15.95" customHeight="1" x14ac:dyDescent="0.25">
      <c r="A397" s="6"/>
      <c r="B397" s="6"/>
      <c r="C397" s="13"/>
      <c r="D397" s="7"/>
      <c r="E397" s="7"/>
      <c r="F397" s="7"/>
      <c r="G397" s="7"/>
      <c r="H397" s="7"/>
      <c r="I397" s="7"/>
      <c r="J397" s="7"/>
      <c r="K397" s="7"/>
      <c r="L397" s="7"/>
      <c r="M397" s="6"/>
    </row>
    <row r="398" spans="1:13" ht="15.95" customHeight="1" x14ac:dyDescent="0.25">
      <c r="A398" s="6"/>
      <c r="B398" s="6"/>
      <c r="C398" s="13"/>
      <c r="D398" s="7"/>
      <c r="E398" s="7"/>
      <c r="F398" s="7"/>
      <c r="G398" s="7"/>
      <c r="H398" s="7"/>
      <c r="I398" s="7"/>
      <c r="J398" s="7"/>
      <c r="K398" s="7"/>
      <c r="L398" s="7"/>
      <c r="M398" s="6"/>
    </row>
    <row r="399" spans="1:13" ht="15.95" customHeight="1" x14ac:dyDescent="0.25">
      <c r="A399" s="6"/>
      <c r="B399" s="6"/>
      <c r="C399" s="13"/>
      <c r="D399" s="7"/>
      <c r="E399" s="7"/>
      <c r="F399" s="7"/>
      <c r="G399" s="7"/>
      <c r="H399" s="7"/>
      <c r="I399" s="7"/>
      <c r="J399" s="7"/>
      <c r="K399" s="7"/>
      <c r="L399" s="7"/>
      <c r="M399" s="6"/>
    </row>
    <row r="400" spans="1:13" ht="15.95" customHeight="1" x14ac:dyDescent="0.25">
      <c r="A400" s="6"/>
      <c r="B400" s="6"/>
      <c r="C400" s="13"/>
      <c r="D400" s="7"/>
      <c r="E400" s="7"/>
      <c r="F400" s="7"/>
      <c r="G400" s="7"/>
      <c r="H400" s="7"/>
      <c r="I400" s="7"/>
      <c r="J400" s="7"/>
      <c r="K400" s="7"/>
      <c r="L400" s="7"/>
      <c r="M400" s="6"/>
    </row>
    <row r="401" spans="1:38" ht="15.95" customHeight="1" x14ac:dyDescent="0.25">
      <c r="A401" s="6"/>
      <c r="B401" s="6"/>
      <c r="C401" s="13"/>
      <c r="D401" s="7"/>
      <c r="E401" s="7"/>
      <c r="F401" s="7"/>
      <c r="G401" s="7"/>
      <c r="H401" s="7"/>
      <c r="I401" s="7"/>
      <c r="J401" s="7"/>
      <c r="K401" s="7"/>
      <c r="L401" s="7"/>
      <c r="M401" s="6"/>
    </row>
    <row r="402" spans="1:38" ht="15.95" customHeight="1" x14ac:dyDescent="0.25">
      <c r="A402" s="6"/>
      <c r="B402" s="6"/>
      <c r="C402" s="13"/>
      <c r="D402" s="7"/>
      <c r="E402" s="7"/>
      <c r="F402" s="7"/>
      <c r="G402" s="7"/>
      <c r="H402" s="7"/>
      <c r="I402" s="7"/>
      <c r="J402" s="7"/>
      <c r="K402" s="7"/>
      <c r="L402" s="7"/>
      <c r="M402" s="6"/>
    </row>
    <row r="403" spans="1:38" ht="15.95" customHeight="1" x14ac:dyDescent="0.25">
      <c r="A403" s="6"/>
      <c r="B403" s="6"/>
      <c r="C403" s="13"/>
      <c r="D403" s="7"/>
      <c r="E403" s="7"/>
      <c r="F403" s="7"/>
      <c r="G403" s="7"/>
      <c r="H403" s="7"/>
      <c r="I403" s="7"/>
      <c r="J403" s="7"/>
      <c r="K403" s="7"/>
      <c r="L403" s="7"/>
      <c r="M403" s="6"/>
    </row>
    <row r="404" spans="1:38" ht="15.95" customHeight="1" x14ac:dyDescent="0.25">
      <c r="A404" s="9" t="s">
        <v>96</v>
      </c>
      <c r="B404" s="8"/>
      <c r="C404" s="14"/>
      <c r="D404" s="10"/>
      <c r="E404" s="7"/>
      <c r="F404" s="10">
        <f>ROUNDDOWN(SUMIF(Q381:Q403, "1", F381:F403), 0)</f>
        <v>0</v>
      </c>
      <c r="G404" s="7"/>
      <c r="H404" s="10">
        <f>ROUNDDOWN(SUMIF(Q381:Q403, "1", H381:H403), 0)</f>
        <v>0</v>
      </c>
      <c r="I404" s="7"/>
      <c r="J404" s="10">
        <f>ROUNDDOWN(SUMIF(Q381:Q403, "1", J381:J403), 0)</f>
        <v>0</v>
      </c>
      <c r="K404" s="7"/>
      <c r="L404" s="10">
        <f>F404+H404+J404</f>
        <v>0</v>
      </c>
      <c r="M404" s="8"/>
      <c r="R404">
        <f t="shared" ref="R404:AL404" si="155">ROUNDDOWN(SUM(R381:R382), 0)</f>
        <v>0</v>
      </c>
      <c r="S404">
        <f t="shared" si="155"/>
        <v>0</v>
      </c>
      <c r="T404">
        <f t="shared" si="155"/>
        <v>0</v>
      </c>
      <c r="U404">
        <f t="shared" si="155"/>
        <v>0</v>
      </c>
      <c r="V404">
        <f t="shared" si="155"/>
        <v>0</v>
      </c>
      <c r="W404">
        <f t="shared" si="155"/>
        <v>0</v>
      </c>
      <c r="X404">
        <f t="shared" si="155"/>
        <v>0</v>
      </c>
      <c r="Y404">
        <f t="shared" si="155"/>
        <v>0</v>
      </c>
      <c r="Z404">
        <f t="shared" si="155"/>
        <v>0</v>
      </c>
      <c r="AA404">
        <f t="shared" si="155"/>
        <v>0</v>
      </c>
      <c r="AB404">
        <f t="shared" si="155"/>
        <v>0</v>
      </c>
      <c r="AC404">
        <f t="shared" si="155"/>
        <v>0</v>
      </c>
      <c r="AD404">
        <f t="shared" si="155"/>
        <v>0</v>
      </c>
      <c r="AE404">
        <f t="shared" si="155"/>
        <v>0</v>
      </c>
      <c r="AF404">
        <f t="shared" si="155"/>
        <v>0</v>
      </c>
      <c r="AG404">
        <f t="shared" si="155"/>
        <v>0</v>
      </c>
      <c r="AH404">
        <f t="shared" si="155"/>
        <v>0</v>
      </c>
      <c r="AI404">
        <f t="shared" si="155"/>
        <v>0</v>
      </c>
      <c r="AJ404">
        <f t="shared" si="155"/>
        <v>0</v>
      </c>
      <c r="AK404">
        <f t="shared" si="155"/>
        <v>0</v>
      </c>
      <c r="AL404">
        <f t="shared" si="155"/>
        <v>0</v>
      </c>
    </row>
    <row r="405" spans="1:38" ht="15.95" customHeight="1" x14ac:dyDescent="0.25">
      <c r="A405" s="19" t="s">
        <v>369</v>
      </c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</row>
    <row r="406" spans="1:38" ht="15.95" customHeight="1" x14ac:dyDescent="0.25">
      <c r="A406" s="5" t="s">
        <v>313</v>
      </c>
      <c r="B406" s="5" t="s">
        <v>314</v>
      </c>
      <c r="C406" s="12" t="s">
        <v>54</v>
      </c>
      <c r="D406" s="7">
        <v>139.19999999999999</v>
      </c>
      <c r="E406" s="7"/>
      <c r="F406" s="7"/>
      <c r="G406" s="7"/>
      <c r="H406" s="7"/>
      <c r="I406" s="7"/>
      <c r="J406" s="7"/>
      <c r="K406" s="7"/>
      <c r="L406" s="7"/>
      <c r="M406" s="5" t="s">
        <v>381</v>
      </c>
      <c r="O406" t="str">
        <f>""</f>
        <v/>
      </c>
      <c r="P406" s="1" t="s">
        <v>95</v>
      </c>
      <c r="Q406">
        <v>1</v>
      </c>
      <c r="R406">
        <f t="shared" ref="R406:R416" si="156">IF(P406="기계경비", J406, 0)</f>
        <v>0</v>
      </c>
      <c r="S406">
        <f t="shared" ref="S406:S416" si="157">IF(P406="운반비", J406, 0)</f>
        <v>0</v>
      </c>
      <c r="T406">
        <f t="shared" ref="T406:T416" si="158">IF(P406="작업부산물", F406, 0)</f>
        <v>0</v>
      </c>
      <c r="U406">
        <f t="shared" ref="U406:U416" si="159">IF(P406="관급", F406, 0)</f>
        <v>0</v>
      </c>
      <c r="V406">
        <f t="shared" ref="V406:V416" si="160">IF(P406="외주비", J406, 0)</f>
        <v>0</v>
      </c>
      <c r="W406">
        <f t="shared" ref="W406:W416" si="161">IF(P406="장비비", J406, 0)</f>
        <v>0</v>
      </c>
      <c r="X406">
        <f t="shared" ref="X406:X416" si="162">IF(P406="폐기물처리비", J406, 0)</f>
        <v>0</v>
      </c>
      <c r="Y406">
        <f t="shared" ref="Y406:Y416" si="163">IF(P406="가설비", J406, 0)</f>
        <v>0</v>
      </c>
      <c r="Z406">
        <f t="shared" ref="Z406:Z416" si="164">IF(P406="잡비제외분", F406, 0)</f>
        <v>0</v>
      </c>
      <c r="AA406">
        <f t="shared" ref="AA406:AA416" si="165">IF(P406="사급자재대", L406, 0)</f>
        <v>0</v>
      </c>
      <c r="AB406">
        <f t="shared" ref="AB406:AB416" si="166">IF(P406="관급자재대", L406, 0)</f>
        <v>0</v>
      </c>
      <c r="AC406">
        <f t="shared" ref="AC406:AC416" si="167">IF(P406="관급자 관급 자재대", L406, 0)</f>
        <v>0</v>
      </c>
      <c r="AD406">
        <f t="shared" ref="AD406:AD416" si="168">IF(P406="사용자항목2", L406, 0)</f>
        <v>0</v>
      </c>
      <c r="AE406">
        <f t="shared" ref="AE406:AE416" si="169">IF(P406="사용자항목3", L406, 0)</f>
        <v>0</v>
      </c>
      <c r="AF406">
        <f t="shared" ref="AF406:AF416" si="170">IF(P406="사용자항목4", L406, 0)</f>
        <v>0</v>
      </c>
      <c r="AG406">
        <f t="shared" ref="AG406:AG416" si="171">IF(P406="사용자항목5", L406, 0)</f>
        <v>0</v>
      </c>
      <c r="AH406">
        <f t="shared" ref="AH406:AH416" si="172">IF(P406="사용자항목6", L406, 0)</f>
        <v>0</v>
      </c>
      <c r="AI406">
        <f t="shared" ref="AI406:AI416" si="173">IF(P406="사용자항목7", L406, 0)</f>
        <v>0</v>
      </c>
      <c r="AJ406">
        <f t="shared" ref="AJ406:AJ416" si="174">IF(P406="사용자항목8", L406, 0)</f>
        <v>0</v>
      </c>
      <c r="AK406">
        <f t="shared" ref="AK406:AK416" si="175">IF(P406="사용자항목9", L406, 0)</f>
        <v>0</v>
      </c>
    </row>
    <row r="407" spans="1:38" ht="15.95" customHeight="1" x14ac:dyDescent="0.25">
      <c r="A407" s="5" t="s">
        <v>313</v>
      </c>
      <c r="B407" s="5" t="s">
        <v>391</v>
      </c>
      <c r="C407" s="12" t="s">
        <v>54</v>
      </c>
      <c r="D407" s="7">
        <v>141.30000000000001</v>
      </c>
      <c r="E407" s="7"/>
      <c r="F407" s="7"/>
      <c r="G407" s="7"/>
      <c r="H407" s="7"/>
      <c r="I407" s="7"/>
      <c r="J407" s="7"/>
      <c r="K407" s="7"/>
      <c r="L407" s="7"/>
      <c r="M407" s="5" t="s">
        <v>382</v>
      </c>
      <c r="O407" t="str">
        <f>""</f>
        <v/>
      </c>
      <c r="P407" s="1" t="s">
        <v>95</v>
      </c>
      <c r="Q407">
        <v>1</v>
      </c>
      <c r="R407">
        <f t="shared" si="156"/>
        <v>0</v>
      </c>
      <c r="S407">
        <f t="shared" si="157"/>
        <v>0</v>
      </c>
      <c r="T407">
        <f t="shared" si="158"/>
        <v>0</v>
      </c>
      <c r="U407">
        <f t="shared" si="159"/>
        <v>0</v>
      </c>
      <c r="V407">
        <f t="shared" si="160"/>
        <v>0</v>
      </c>
      <c r="W407">
        <f t="shared" si="161"/>
        <v>0</v>
      </c>
      <c r="X407">
        <f t="shared" si="162"/>
        <v>0</v>
      </c>
      <c r="Y407">
        <f t="shared" si="163"/>
        <v>0</v>
      </c>
      <c r="Z407">
        <f t="shared" si="164"/>
        <v>0</v>
      </c>
      <c r="AA407">
        <f t="shared" si="165"/>
        <v>0</v>
      </c>
      <c r="AB407">
        <f t="shared" si="166"/>
        <v>0</v>
      </c>
      <c r="AC407">
        <f t="shared" si="167"/>
        <v>0</v>
      </c>
      <c r="AD407">
        <f t="shared" si="168"/>
        <v>0</v>
      </c>
      <c r="AE407">
        <f t="shared" si="169"/>
        <v>0</v>
      </c>
      <c r="AF407">
        <f t="shared" si="170"/>
        <v>0</v>
      </c>
      <c r="AG407">
        <f t="shared" si="171"/>
        <v>0</v>
      </c>
      <c r="AH407">
        <f t="shared" si="172"/>
        <v>0</v>
      </c>
      <c r="AI407">
        <f t="shared" si="173"/>
        <v>0</v>
      </c>
      <c r="AJ407">
        <f t="shared" si="174"/>
        <v>0</v>
      </c>
      <c r="AK407">
        <f t="shared" si="175"/>
        <v>0</v>
      </c>
    </row>
    <row r="408" spans="1:38" ht="15.95" customHeight="1" x14ac:dyDescent="0.25">
      <c r="A408" s="5" t="s">
        <v>392</v>
      </c>
      <c r="B408" s="5" t="s">
        <v>393</v>
      </c>
      <c r="C408" s="12" t="s">
        <v>108</v>
      </c>
      <c r="D408" s="7">
        <v>27.544</v>
      </c>
      <c r="E408" s="7"/>
      <c r="F408" s="7"/>
      <c r="G408" s="7"/>
      <c r="H408" s="7"/>
      <c r="I408" s="7"/>
      <c r="J408" s="7"/>
      <c r="K408" s="7"/>
      <c r="L408" s="7"/>
      <c r="M408" s="5" t="s">
        <v>406</v>
      </c>
      <c r="O408" t="str">
        <f>""</f>
        <v/>
      </c>
      <c r="P408" s="1" t="s">
        <v>95</v>
      </c>
      <c r="Q408">
        <v>1</v>
      </c>
      <c r="R408">
        <f t="shared" si="156"/>
        <v>0</v>
      </c>
      <c r="S408">
        <f t="shared" si="157"/>
        <v>0</v>
      </c>
      <c r="T408">
        <f t="shared" si="158"/>
        <v>0</v>
      </c>
      <c r="U408">
        <f t="shared" si="159"/>
        <v>0</v>
      </c>
      <c r="V408">
        <f t="shared" si="160"/>
        <v>0</v>
      </c>
      <c r="W408">
        <f t="shared" si="161"/>
        <v>0</v>
      </c>
      <c r="X408">
        <f t="shared" si="162"/>
        <v>0</v>
      </c>
      <c r="Y408">
        <f t="shared" si="163"/>
        <v>0</v>
      </c>
      <c r="Z408">
        <f t="shared" si="164"/>
        <v>0</v>
      </c>
      <c r="AA408">
        <f t="shared" si="165"/>
        <v>0</v>
      </c>
      <c r="AB408">
        <f t="shared" si="166"/>
        <v>0</v>
      </c>
      <c r="AC408">
        <f t="shared" si="167"/>
        <v>0</v>
      </c>
      <c r="AD408">
        <f t="shared" si="168"/>
        <v>0</v>
      </c>
      <c r="AE408">
        <f t="shared" si="169"/>
        <v>0</v>
      </c>
      <c r="AF408">
        <f t="shared" si="170"/>
        <v>0</v>
      </c>
      <c r="AG408">
        <f t="shared" si="171"/>
        <v>0</v>
      </c>
      <c r="AH408">
        <f t="shared" si="172"/>
        <v>0</v>
      </c>
      <c r="AI408">
        <f t="shared" si="173"/>
        <v>0</v>
      </c>
      <c r="AJ408">
        <f t="shared" si="174"/>
        <v>0</v>
      </c>
      <c r="AK408">
        <f t="shared" si="175"/>
        <v>0</v>
      </c>
    </row>
    <row r="409" spans="1:38" ht="15.95" customHeight="1" x14ac:dyDescent="0.25">
      <c r="A409" s="5" t="s">
        <v>315</v>
      </c>
      <c r="B409" s="5" t="s">
        <v>316</v>
      </c>
      <c r="C409" s="12" t="s">
        <v>108</v>
      </c>
      <c r="D409" s="7">
        <v>87.524000000000001</v>
      </c>
      <c r="E409" s="7"/>
      <c r="F409" s="7"/>
      <c r="G409" s="7"/>
      <c r="H409" s="7"/>
      <c r="I409" s="7"/>
      <c r="J409" s="7"/>
      <c r="K409" s="7"/>
      <c r="L409" s="7"/>
      <c r="M409" s="5" t="s">
        <v>407</v>
      </c>
      <c r="O409" t="str">
        <f>""</f>
        <v/>
      </c>
      <c r="P409" s="1" t="s">
        <v>95</v>
      </c>
      <c r="Q409">
        <v>1</v>
      </c>
      <c r="R409">
        <f t="shared" si="156"/>
        <v>0</v>
      </c>
      <c r="S409">
        <f t="shared" si="157"/>
        <v>0</v>
      </c>
      <c r="T409">
        <f t="shared" si="158"/>
        <v>0</v>
      </c>
      <c r="U409">
        <f t="shared" si="159"/>
        <v>0</v>
      </c>
      <c r="V409">
        <f t="shared" si="160"/>
        <v>0</v>
      </c>
      <c r="W409">
        <f t="shared" si="161"/>
        <v>0</v>
      </c>
      <c r="X409">
        <f t="shared" si="162"/>
        <v>0</v>
      </c>
      <c r="Y409">
        <f t="shared" si="163"/>
        <v>0</v>
      </c>
      <c r="Z409">
        <f t="shared" si="164"/>
        <v>0</v>
      </c>
      <c r="AA409">
        <f t="shared" si="165"/>
        <v>0</v>
      </c>
      <c r="AB409">
        <f t="shared" si="166"/>
        <v>0</v>
      </c>
      <c r="AC409">
        <f t="shared" si="167"/>
        <v>0</v>
      </c>
      <c r="AD409">
        <f t="shared" si="168"/>
        <v>0</v>
      </c>
      <c r="AE409">
        <f t="shared" si="169"/>
        <v>0</v>
      </c>
      <c r="AF409">
        <f t="shared" si="170"/>
        <v>0</v>
      </c>
      <c r="AG409">
        <f t="shared" si="171"/>
        <v>0</v>
      </c>
      <c r="AH409">
        <f t="shared" si="172"/>
        <v>0</v>
      </c>
      <c r="AI409">
        <f t="shared" si="173"/>
        <v>0</v>
      </c>
      <c r="AJ409">
        <f t="shared" si="174"/>
        <v>0</v>
      </c>
      <c r="AK409">
        <f t="shared" si="175"/>
        <v>0</v>
      </c>
    </row>
    <row r="410" spans="1:38" ht="15.95" customHeight="1" x14ac:dyDescent="0.25">
      <c r="A410" s="5" t="s">
        <v>317</v>
      </c>
      <c r="B410" s="5" t="s">
        <v>318</v>
      </c>
      <c r="C410" s="12" t="s">
        <v>108</v>
      </c>
      <c r="D410" s="7">
        <v>50.694000000000003</v>
      </c>
      <c r="E410" s="7"/>
      <c r="F410" s="7"/>
      <c r="G410" s="7"/>
      <c r="H410" s="7"/>
      <c r="I410" s="7"/>
      <c r="J410" s="7"/>
      <c r="K410" s="7"/>
      <c r="L410" s="7"/>
      <c r="M410" s="5" t="s">
        <v>408</v>
      </c>
      <c r="O410" t="str">
        <f>""</f>
        <v/>
      </c>
      <c r="P410" s="1" t="s">
        <v>95</v>
      </c>
      <c r="Q410">
        <v>1</v>
      </c>
      <c r="R410">
        <f t="shared" si="156"/>
        <v>0</v>
      </c>
      <c r="S410">
        <f t="shared" si="157"/>
        <v>0</v>
      </c>
      <c r="T410">
        <f t="shared" si="158"/>
        <v>0</v>
      </c>
      <c r="U410">
        <f t="shared" si="159"/>
        <v>0</v>
      </c>
      <c r="V410">
        <f t="shared" si="160"/>
        <v>0</v>
      </c>
      <c r="W410">
        <f t="shared" si="161"/>
        <v>0</v>
      </c>
      <c r="X410">
        <f t="shared" si="162"/>
        <v>0</v>
      </c>
      <c r="Y410">
        <f t="shared" si="163"/>
        <v>0</v>
      </c>
      <c r="Z410">
        <f t="shared" si="164"/>
        <v>0</v>
      </c>
      <c r="AA410">
        <f t="shared" si="165"/>
        <v>0</v>
      </c>
      <c r="AB410">
        <f t="shared" si="166"/>
        <v>0</v>
      </c>
      <c r="AC410">
        <f t="shared" si="167"/>
        <v>0</v>
      </c>
      <c r="AD410">
        <f t="shared" si="168"/>
        <v>0</v>
      </c>
      <c r="AE410">
        <f t="shared" si="169"/>
        <v>0</v>
      </c>
      <c r="AF410">
        <f t="shared" si="170"/>
        <v>0</v>
      </c>
      <c r="AG410">
        <f t="shared" si="171"/>
        <v>0</v>
      </c>
      <c r="AH410">
        <f t="shared" si="172"/>
        <v>0</v>
      </c>
      <c r="AI410">
        <f t="shared" si="173"/>
        <v>0</v>
      </c>
      <c r="AJ410">
        <f t="shared" si="174"/>
        <v>0</v>
      </c>
      <c r="AK410">
        <f t="shared" si="175"/>
        <v>0</v>
      </c>
    </row>
    <row r="411" spans="1:38" ht="15.95" customHeight="1" x14ac:dyDescent="0.25">
      <c r="A411" s="5" t="s">
        <v>319</v>
      </c>
      <c r="B411" s="5" t="s">
        <v>320</v>
      </c>
      <c r="C411" s="12" t="s">
        <v>43</v>
      </c>
      <c r="D411" s="7">
        <v>13.5</v>
      </c>
      <c r="E411" s="7"/>
      <c r="F411" s="7"/>
      <c r="G411" s="7"/>
      <c r="H411" s="7"/>
      <c r="I411" s="7"/>
      <c r="J411" s="7"/>
      <c r="K411" s="7"/>
      <c r="L411" s="7"/>
      <c r="M411" s="5" t="s">
        <v>409</v>
      </c>
      <c r="O411" t="str">
        <f>""</f>
        <v/>
      </c>
      <c r="P411" s="1" t="s">
        <v>95</v>
      </c>
      <c r="Q411">
        <v>1</v>
      </c>
      <c r="R411">
        <f t="shared" si="156"/>
        <v>0</v>
      </c>
      <c r="S411">
        <f t="shared" si="157"/>
        <v>0</v>
      </c>
      <c r="T411">
        <f t="shared" si="158"/>
        <v>0</v>
      </c>
      <c r="U411">
        <f t="shared" si="159"/>
        <v>0</v>
      </c>
      <c r="V411">
        <f t="shared" si="160"/>
        <v>0</v>
      </c>
      <c r="W411">
        <f t="shared" si="161"/>
        <v>0</v>
      </c>
      <c r="X411">
        <f t="shared" si="162"/>
        <v>0</v>
      </c>
      <c r="Y411">
        <f t="shared" si="163"/>
        <v>0</v>
      </c>
      <c r="Z411">
        <f t="shared" si="164"/>
        <v>0</v>
      </c>
      <c r="AA411">
        <f t="shared" si="165"/>
        <v>0</v>
      </c>
      <c r="AB411">
        <f t="shared" si="166"/>
        <v>0</v>
      </c>
      <c r="AC411">
        <f t="shared" si="167"/>
        <v>0</v>
      </c>
      <c r="AD411">
        <f t="shared" si="168"/>
        <v>0</v>
      </c>
      <c r="AE411">
        <f t="shared" si="169"/>
        <v>0</v>
      </c>
      <c r="AF411">
        <f t="shared" si="170"/>
        <v>0</v>
      </c>
      <c r="AG411">
        <f t="shared" si="171"/>
        <v>0</v>
      </c>
      <c r="AH411">
        <f t="shared" si="172"/>
        <v>0</v>
      </c>
      <c r="AI411">
        <f t="shared" si="173"/>
        <v>0</v>
      </c>
      <c r="AJ411">
        <f t="shared" si="174"/>
        <v>0</v>
      </c>
      <c r="AK411">
        <f t="shared" si="175"/>
        <v>0</v>
      </c>
    </row>
    <row r="412" spans="1:38" ht="15.95" customHeight="1" x14ac:dyDescent="0.25">
      <c r="A412" s="5" t="s">
        <v>321</v>
      </c>
      <c r="B412" s="5" t="s">
        <v>322</v>
      </c>
      <c r="C412" s="12" t="s">
        <v>23</v>
      </c>
      <c r="D412" s="7">
        <v>25.9</v>
      </c>
      <c r="E412" s="7"/>
      <c r="F412" s="7"/>
      <c r="G412" s="7"/>
      <c r="H412" s="7"/>
      <c r="I412" s="7"/>
      <c r="J412" s="7"/>
      <c r="K412" s="7"/>
      <c r="L412" s="7"/>
      <c r="M412" s="5" t="s">
        <v>410</v>
      </c>
      <c r="O412" t="str">
        <f>""</f>
        <v/>
      </c>
      <c r="P412" s="1" t="s">
        <v>95</v>
      </c>
      <c r="Q412">
        <v>1</v>
      </c>
      <c r="R412">
        <f t="shared" si="156"/>
        <v>0</v>
      </c>
      <c r="S412">
        <f t="shared" si="157"/>
        <v>0</v>
      </c>
      <c r="T412">
        <f t="shared" si="158"/>
        <v>0</v>
      </c>
      <c r="U412">
        <f t="shared" si="159"/>
        <v>0</v>
      </c>
      <c r="V412">
        <f t="shared" si="160"/>
        <v>0</v>
      </c>
      <c r="W412">
        <f t="shared" si="161"/>
        <v>0</v>
      </c>
      <c r="X412">
        <f t="shared" si="162"/>
        <v>0</v>
      </c>
      <c r="Y412">
        <f t="shared" si="163"/>
        <v>0</v>
      </c>
      <c r="Z412">
        <f t="shared" si="164"/>
        <v>0</v>
      </c>
      <c r="AA412">
        <f t="shared" si="165"/>
        <v>0</v>
      </c>
      <c r="AB412">
        <f t="shared" si="166"/>
        <v>0</v>
      </c>
      <c r="AC412">
        <f t="shared" si="167"/>
        <v>0</v>
      </c>
      <c r="AD412">
        <f t="shared" si="168"/>
        <v>0</v>
      </c>
      <c r="AE412">
        <f t="shared" si="169"/>
        <v>0</v>
      </c>
      <c r="AF412">
        <f t="shared" si="170"/>
        <v>0</v>
      </c>
      <c r="AG412">
        <f t="shared" si="171"/>
        <v>0</v>
      </c>
      <c r="AH412">
        <f t="shared" si="172"/>
        <v>0</v>
      </c>
      <c r="AI412">
        <f t="shared" si="173"/>
        <v>0</v>
      </c>
      <c r="AJ412">
        <f t="shared" si="174"/>
        <v>0</v>
      </c>
      <c r="AK412">
        <f t="shared" si="175"/>
        <v>0</v>
      </c>
    </row>
    <row r="413" spans="1:38" ht="15.95" customHeight="1" x14ac:dyDescent="0.25">
      <c r="A413" s="5" t="s">
        <v>394</v>
      </c>
      <c r="B413" s="6"/>
      <c r="C413" s="12" t="s">
        <v>46</v>
      </c>
      <c r="D413" s="7">
        <v>1</v>
      </c>
      <c r="E413" s="7"/>
      <c r="F413" s="7"/>
      <c r="G413" s="7"/>
      <c r="H413" s="7"/>
      <c r="I413" s="7"/>
      <c r="J413" s="7"/>
      <c r="K413" s="7"/>
      <c r="L413" s="7"/>
      <c r="M413" s="5" t="s">
        <v>364</v>
      </c>
      <c r="O413" t="str">
        <f>""</f>
        <v/>
      </c>
      <c r="P413" s="1" t="s">
        <v>95</v>
      </c>
      <c r="Q413">
        <v>1</v>
      </c>
      <c r="R413">
        <f t="shared" si="156"/>
        <v>0</v>
      </c>
      <c r="S413">
        <f t="shared" si="157"/>
        <v>0</v>
      </c>
      <c r="T413">
        <f t="shared" si="158"/>
        <v>0</v>
      </c>
      <c r="U413">
        <f t="shared" si="159"/>
        <v>0</v>
      </c>
      <c r="V413">
        <f t="shared" si="160"/>
        <v>0</v>
      </c>
      <c r="W413">
        <f t="shared" si="161"/>
        <v>0</v>
      </c>
      <c r="X413">
        <f t="shared" si="162"/>
        <v>0</v>
      </c>
      <c r="Y413">
        <f t="shared" si="163"/>
        <v>0</v>
      </c>
      <c r="Z413">
        <f t="shared" si="164"/>
        <v>0</v>
      </c>
      <c r="AA413">
        <f t="shared" si="165"/>
        <v>0</v>
      </c>
      <c r="AB413">
        <f t="shared" si="166"/>
        <v>0</v>
      </c>
      <c r="AC413">
        <f t="shared" si="167"/>
        <v>0</v>
      </c>
      <c r="AD413">
        <f t="shared" si="168"/>
        <v>0</v>
      </c>
      <c r="AE413">
        <f t="shared" si="169"/>
        <v>0</v>
      </c>
      <c r="AF413">
        <f t="shared" si="170"/>
        <v>0</v>
      </c>
      <c r="AG413">
        <f t="shared" si="171"/>
        <v>0</v>
      </c>
      <c r="AH413">
        <f t="shared" si="172"/>
        <v>0</v>
      </c>
      <c r="AI413">
        <f t="shared" si="173"/>
        <v>0</v>
      </c>
      <c r="AJ413">
        <f t="shared" si="174"/>
        <v>0</v>
      </c>
      <c r="AK413">
        <f t="shared" si="175"/>
        <v>0</v>
      </c>
    </row>
    <row r="414" spans="1:38" ht="15.95" customHeight="1" x14ac:dyDescent="0.25">
      <c r="A414" s="5" t="s">
        <v>323</v>
      </c>
      <c r="B414" s="5" t="s">
        <v>324</v>
      </c>
      <c r="C414" s="12" t="s">
        <v>83</v>
      </c>
      <c r="D414" s="7">
        <v>4.2169999999999996</v>
      </c>
      <c r="E414" s="7"/>
      <c r="F414" s="7"/>
      <c r="G414" s="7"/>
      <c r="H414" s="7"/>
      <c r="I414" s="7"/>
      <c r="J414" s="7"/>
      <c r="K414" s="7"/>
      <c r="L414" s="7"/>
      <c r="M414" s="5" t="s">
        <v>411</v>
      </c>
      <c r="O414" t="str">
        <f>""</f>
        <v/>
      </c>
      <c r="P414" s="1" t="s">
        <v>95</v>
      </c>
      <c r="Q414">
        <v>1</v>
      </c>
      <c r="R414">
        <f t="shared" si="156"/>
        <v>0</v>
      </c>
      <c r="S414">
        <f t="shared" si="157"/>
        <v>0</v>
      </c>
      <c r="T414">
        <f t="shared" si="158"/>
        <v>0</v>
      </c>
      <c r="U414">
        <f t="shared" si="159"/>
        <v>0</v>
      </c>
      <c r="V414">
        <f t="shared" si="160"/>
        <v>0</v>
      </c>
      <c r="W414">
        <f t="shared" si="161"/>
        <v>0</v>
      </c>
      <c r="X414">
        <f t="shared" si="162"/>
        <v>0</v>
      </c>
      <c r="Y414">
        <f t="shared" si="163"/>
        <v>0</v>
      </c>
      <c r="Z414">
        <f t="shared" si="164"/>
        <v>0</v>
      </c>
      <c r="AA414">
        <f t="shared" si="165"/>
        <v>0</v>
      </c>
      <c r="AB414">
        <f t="shared" si="166"/>
        <v>0</v>
      </c>
      <c r="AC414">
        <f t="shared" si="167"/>
        <v>0</v>
      </c>
      <c r="AD414">
        <f t="shared" si="168"/>
        <v>0</v>
      </c>
      <c r="AE414">
        <f t="shared" si="169"/>
        <v>0</v>
      </c>
      <c r="AF414">
        <f t="shared" si="170"/>
        <v>0</v>
      </c>
      <c r="AG414">
        <f t="shared" si="171"/>
        <v>0</v>
      </c>
      <c r="AH414">
        <f t="shared" si="172"/>
        <v>0</v>
      </c>
      <c r="AI414">
        <f t="shared" si="173"/>
        <v>0</v>
      </c>
      <c r="AJ414">
        <f t="shared" si="174"/>
        <v>0</v>
      </c>
      <c r="AK414">
        <f t="shared" si="175"/>
        <v>0</v>
      </c>
    </row>
    <row r="415" spans="1:38" ht="15.95" customHeight="1" x14ac:dyDescent="0.25">
      <c r="A415" s="5" t="s">
        <v>6</v>
      </c>
      <c r="B415" s="5" t="s">
        <v>7</v>
      </c>
      <c r="C415" s="12" t="s">
        <v>8</v>
      </c>
      <c r="D415" s="7">
        <v>4217</v>
      </c>
      <c r="E415" s="7"/>
      <c r="F415" s="7"/>
      <c r="G415" s="7"/>
      <c r="H415" s="7"/>
      <c r="I415" s="7"/>
      <c r="J415" s="7"/>
      <c r="K415" s="7"/>
      <c r="L415" s="7"/>
      <c r="M415" s="5" t="s">
        <v>9</v>
      </c>
      <c r="O415" t="str">
        <f>"01"</f>
        <v>01</v>
      </c>
      <c r="P415" s="1" t="s">
        <v>95</v>
      </c>
      <c r="Q415">
        <v>1</v>
      </c>
      <c r="R415">
        <f t="shared" si="156"/>
        <v>0</v>
      </c>
      <c r="S415">
        <f t="shared" si="157"/>
        <v>0</v>
      </c>
      <c r="T415">
        <f t="shared" si="158"/>
        <v>0</v>
      </c>
      <c r="U415">
        <f t="shared" si="159"/>
        <v>0</v>
      </c>
      <c r="V415">
        <f t="shared" si="160"/>
        <v>0</v>
      </c>
      <c r="W415">
        <f t="shared" si="161"/>
        <v>0</v>
      </c>
      <c r="X415">
        <f t="shared" si="162"/>
        <v>0</v>
      </c>
      <c r="Y415">
        <f t="shared" si="163"/>
        <v>0</v>
      </c>
      <c r="Z415">
        <f t="shared" si="164"/>
        <v>0</v>
      </c>
      <c r="AA415">
        <f t="shared" si="165"/>
        <v>0</v>
      </c>
      <c r="AB415">
        <f t="shared" si="166"/>
        <v>0</v>
      </c>
      <c r="AC415">
        <f t="shared" si="167"/>
        <v>0</v>
      </c>
      <c r="AD415">
        <f t="shared" si="168"/>
        <v>0</v>
      </c>
      <c r="AE415">
        <f t="shared" si="169"/>
        <v>0</v>
      </c>
      <c r="AF415">
        <f t="shared" si="170"/>
        <v>0</v>
      </c>
      <c r="AG415">
        <f t="shared" si="171"/>
        <v>0</v>
      </c>
      <c r="AH415">
        <f t="shared" si="172"/>
        <v>0</v>
      </c>
      <c r="AI415">
        <f t="shared" si="173"/>
        <v>0</v>
      </c>
      <c r="AJ415">
        <f t="shared" si="174"/>
        <v>0</v>
      </c>
      <c r="AK415">
        <f t="shared" si="175"/>
        <v>0</v>
      </c>
    </row>
    <row r="416" spans="1:38" ht="15.95" customHeight="1" x14ac:dyDescent="0.25">
      <c r="A416" s="5" t="s">
        <v>370</v>
      </c>
      <c r="B416" s="6"/>
      <c r="C416" s="12" t="s">
        <v>83</v>
      </c>
      <c r="D416" s="7">
        <v>392.02499999999998</v>
      </c>
      <c r="E416" s="7"/>
      <c r="F416" s="7"/>
      <c r="G416" s="7"/>
      <c r="H416" s="7"/>
      <c r="I416" s="7"/>
      <c r="J416" s="7"/>
      <c r="K416" s="7"/>
      <c r="L416" s="7"/>
      <c r="M416" s="6"/>
      <c r="O416" t="str">
        <f>""</f>
        <v/>
      </c>
      <c r="P416" s="1" t="s">
        <v>95</v>
      </c>
      <c r="Q416">
        <v>1</v>
      </c>
      <c r="R416">
        <f t="shared" si="156"/>
        <v>0</v>
      </c>
      <c r="S416">
        <f t="shared" si="157"/>
        <v>0</v>
      </c>
      <c r="T416">
        <f t="shared" si="158"/>
        <v>0</v>
      </c>
      <c r="U416">
        <f t="shared" si="159"/>
        <v>0</v>
      </c>
      <c r="V416">
        <f t="shared" si="160"/>
        <v>0</v>
      </c>
      <c r="W416">
        <f t="shared" si="161"/>
        <v>0</v>
      </c>
      <c r="X416">
        <f t="shared" si="162"/>
        <v>0</v>
      </c>
      <c r="Y416">
        <f t="shared" si="163"/>
        <v>0</v>
      </c>
      <c r="Z416">
        <f t="shared" si="164"/>
        <v>0</v>
      </c>
      <c r="AA416">
        <f t="shared" si="165"/>
        <v>0</v>
      </c>
      <c r="AB416">
        <f t="shared" si="166"/>
        <v>0</v>
      </c>
      <c r="AC416">
        <f t="shared" si="167"/>
        <v>0</v>
      </c>
      <c r="AD416">
        <f t="shared" si="168"/>
        <v>0</v>
      </c>
      <c r="AE416">
        <f t="shared" si="169"/>
        <v>0</v>
      </c>
      <c r="AF416">
        <f t="shared" si="170"/>
        <v>0</v>
      </c>
      <c r="AG416">
        <f t="shared" si="171"/>
        <v>0</v>
      </c>
      <c r="AH416">
        <f t="shared" si="172"/>
        <v>0</v>
      </c>
      <c r="AI416">
        <f t="shared" si="173"/>
        <v>0</v>
      </c>
      <c r="AJ416">
        <f t="shared" si="174"/>
        <v>0</v>
      </c>
      <c r="AK416">
        <f t="shared" si="175"/>
        <v>0</v>
      </c>
    </row>
    <row r="417" spans="1:38" ht="15.95" customHeight="1" x14ac:dyDescent="0.25">
      <c r="A417" s="6"/>
      <c r="B417" s="6"/>
      <c r="C417" s="13"/>
      <c r="D417" s="7"/>
      <c r="E417" s="7"/>
      <c r="F417" s="7"/>
      <c r="G417" s="7"/>
      <c r="H417" s="7"/>
      <c r="I417" s="7"/>
      <c r="J417" s="7"/>
      <c r="K417" s="7"/>
      <c r="L417" s="7"/>
      <c r="M417" s="6"/>
    </row>
    <row r="418" spans="1:38" ht="15.95" customHeight="1" x14ac:dyDescent="0.25">
      <c r="A418" s="6"/>
      <c r="B418" s="6"/>
      <c r="C418" s="13"/>
      <c r="D418" s="7"/>
      <c r="E418" s="7"/>
      <c r="F418" s="7"/>
      <c r="G418" s="7"/>
      <c r="H418" s="7"/>
      <c r="I418" s="7"/>
      <c r="J418" s="7"/>
      <c r="K418" s="7"/>
      <c r="L418" s="7"/>
      <c r="M418" s="6"/>
    </row>
    <row r="419" spans="1:38" ht="15.95" customHeight="1" x14ac:dyDescent="0.25">
      <c r="A419" s="6"/>
      <c r="B419" s="6"/>
      <c r="C419" s="13"/>
      <c r="D419" s="7"/>
      <c r="E419" s="7"/>
      <c r="F419" s="7"/>
      <c r="G419" s="7"/>
      <c r="H419" s="7"/>
      <c r="I419" s="7"/>
      <c r="J419" s="7"/>
      <c r="K419" s="7"/>
      <c r="L419" s="7"/>
      <c r="M419" s="6"/>
    </row>
    <row r="420" spans="1:38" ht="15.95" customHeight="1" x14ac:dyDescent="0.25">
      <c r="A420" s="6"/>
      <c r="B420" s="6"/>
      <c r="C420" s="13"/>
      <c r="D420" s="7"/>
      <c r="E420" s="7"/>
      <c r="F420" s="7"/>
      <c r="G420" s="7"/>
      <c r="H420" s="7"/>
      <c r="I420" s="7"/>
      <c r="J420" s="7"/>
      <c r="K420" s="7"/>
      <c r="L420" s="7"/>
      <c r="M420" s="6"/>
    </row>
    <row r="421" spans="1:38" ht="15.95" customHeight="1" x14ac:dyDescent="0.25">
      <c r="A421" s="6"/>
      <c r="B421" s="6"/>
      <c r="C421" s="13"/>
      <c r="D421" s="7"/>
      <c r="E421" s="7"/>
      <c r="F421" s="7"/>
      <c r="G421" s="7"/>
      <c r="H421" s="7"/>
      <c r="I421" s="7"/>
      <c r="J421" s="7"/>
      <c r="K421" s="7"/>
      <c r="L421" s="7"/>
      <c r="M421" s="6"/>
    </row>
    <row r="422" spans="1:38" ht="15.95" customHeight="1" x14ac:dyDescent="0.25">
      <c r="A422" s="6"/>
      <c r="B422" s="6"/>
      <c r="C422" s="13"/>
      <c r="D422" s="7"/>
      <c r="E422" s="7"/>
      <c r="F422" s="7"/>
      <c r="G422" s="7"/>
      <c r="H422" s="7"/>
      <c r="I422" s="7"/>
      <c r="J422" s="7"/>
      <c r="K422" s="7"/>
      <c r="L422" s="7"/>
      <c r="M422" s="6"/>
    </row>
    <row r="423" spans="1:38" ht="15.95" customHeight="1" x14ac:dyDescent="0.25">
      <c r="A423" s="6"/>
      <c r="B423" s="6"/>
      <c r="C423" s="13"/>
      <c r="D423" s="7"/>
      <c r="E423" s="7"/>
      <c r="F423" s="7"/>
      <c r="G423" s="7"/>
      <c r="H423" s="7"/>
      <c r="I423" s="7"/>
      <c r="J423" s="7"/>
      <c r="K423" s="7"/>
      <c r="L423" s="7"/>
      <c r="M423" s="6"/>
    </row>
    <row r="424" spans="1:38" ht="15.95" customHeight="1" x14ac:dyDescent="0.25">
      <c r="A424" s="6"/>
      <c r="B424" s="6"/>
      <c r="C424" s="13"/>
      <c r="D424" s="7"/>
      <c r="E424" s="7"/>
      <c r="F424" s="7"/>
      <c r="G424" s="7"/>
      <c r="H424" s="7"/>
      <c r="I424" s="7"/>
      <c r="J424" s="7"/>
      <c r="K424" s="7"/>
      <c r="L424" s="7"/>
      <c r="M424" s="6"/>
    </row>
    <row r="425" spans="1:38" ht="15.95" customHeight="1" x14ac:dyDescent="0.25">
      <c r="A425" s="6"/>
      <c r="B425" s="6"/>
      <c r="C425" s="13"/>
      <c r="D425" s="7"/>
      <c r="E425" s="7"/>
      <c r="F425" s="7"/>
      <c r="G425" s="7"/>
      <c r="H425" s="7"/>
      <c r="I425" s="7"/>
      <c r="J425" s="7"/>
      <c r="K425" s="7"/>
      <c r="L425" s="7"/>
      <c r="M425" s="6"/>
    </row>
    <row r="426" spans="1:38" ht="15.95" customHeight="1" x14ac:dyDescent="0.25">
      <c r="A426" s="6"/>
      <c r="B426" s="6"/>
      <c r="C426" s="13"/>
      <c r="D426" s="7"/>
      <c r="E426" s="7"/>
      <c r="F426" s="7"/>
      <c r="G426" s="7"/>
      <c r="H426" s="7"/>
      <c r="I426" s="7"/>
      <c r="J426" s="7"/>
      <c r="K426" s="7"/>
      <c r="L426" s="7"/>
      <c r="M426" s="6"/>
    </row>
    <row r="427" spans="1:38" ht="15.95" customHeight="1" x14ac:dyDescent="0.25">
      <c r="A427" s="6"/>
      <c r="B427" s="6"/>
      <c r="C427" s="13"/>
      <c r="D427" s="7"/>
      <c r="E427" s="7"/>
      <c r="F427" s="7"/>
      <c r="G427" s="7"/>
      <c r="H427" s="7"/>
      <c r="I427" s="7"/>
      <c r="J427" s="7"/>
      <c r="K427" s="7"/>
      <c r="L427" s="7"/>
      <c r="M427" s="6"/>
    </row>
    <row r="428" spans="1:38" ht="15.95" customHeight="1" x14ac:dyDescent="0.25">
      <c r="A428" s="6"/>
      <c r="B428" s="6"/>
      <c r="C428" s="13"/>
      <c r="D428" s="7"/>
      <c r="E428" s="7"/>
      <c r="F428" s="7"/>
      <c r="G428" s="7"/>
      <c r="H428" s="7"/>
      <c r="I428" s="7"/>
      <c r="J428" s="7"/>
      <c r="K428" s="7"/>
      <c r="L428" s="7"/>
      <c r="M428" s="6"/>
    </row>
    <row r="429" spans="1:38" ht="15.95" customHeight="1" x14ac:dyDescent="0.25">
      <c r="A429" s="9" t="s">
        <v>96</v>
      </c>
      <c r="B429" s="8"/>
      <c r="C429" s="14"/>
      <c r="D429" s="10"/>
      <c r="E429" s="7"/>
      <c r="F429" s="10">
        <f>ROUNDDOWN(SUMIF(Q406:Q428, "1", F406:F428), 0)</f>
        <v>0</v>
      </c>
      <c r="G429" s="7"/>
      <c r="H429" s="10">
        <f>ROUNDDOWN(SUMIF(Q406:Q428, "1", H406:H428), 0)</f>
        <v>0</v>
      </c>
      <c r="I429" s="7"/>
      <c r="J429" s="10">
        <f>ROUNDDOWN(SUMIF(Q406:Q428, "1", J406:J428), 0)</f>
        <v>0</v>
      </c>
      <c r="K429" s="7"/>
      <c r="L429" s="10">
        <f>F429+H429+J429</f>
        <v>0</v>
      </c>
      <c r="M429" s="8"/>
      <c r="R429">
        <f t="shared" ref="R429:AL429" si="176">ROUNDDOWN(SUM(R406:R416), 0)</f>
        <v>0</v>
      </c>
      <c r="S429">
        <f t="shared" si="176"/>
        <v>0</v>
      </c>
      <c r="T429">
        <f t="shared" si="176"/>
        <v>0</v>
      </c>
      <c r="U429">
        <f t="shared" si="176"/>
        <v>0</v>
      </c>
      <c r="V429">
        <f t="shared" si="176"/>
        <v>0</v>
      </c>
      <c r="W429">
        <f t="shared" si="176"/>
        <v>0</v>
      </c>
      <c r="X429">
        <f t="shared" si="176"/>
        <v>0</v>
      </c>
      <c r="Y429">
        <f t="shared" si="176"/>
        <v>0</v>
      </c>
      <c r="Z429">
        <f t="shared" si="176"/>
        <v>0</v>
      </c>
      <c r="AA429">
        <f t="shared" si="176"/>
        <v>0</v>
      </c>
      <c r="AB429">
        <f t="shared" si="176"/>
        <v>0</v>
      </c>
      <c r="AC429">
        <f t="shared" si="176"/>
        <v>0</v>
      </c>
      <c r="AD429">
        <f t="shared" si="176"/>
        <v>0</v>
      </c>
      <c r="AE429">
        <f t="shared" si="176"/>
        <v>0</v>
      </c>
      <c r="AF429">
        <f t="shared" si="176"/>
        <v>0</v>
      </c>
      <c r="AG429">
        <f t="shared" si="176"/>
        <v>0</v>
      </c>
      <c r="AH429">
        <f t="shared" si="176"/>
        <v>0</v>
      </c>
      <c r="AI429">
        <f t="shared" si="176"/>
        <v>0</v>
      </c>
      <c r="AJ429">
        <f t="shared" si="176"/>
        <v>0</v>
      </c>
      <c r="AK429">
        <f t="shared" si="176"/>
        <v>0</v>
      </c>
      <c r="AL429">
        <f t="shared" si="176"/>
        <v>0</v>
      </c>
    </row>
    <row r="430" spans="1:38" ht="15.95" customHeight="1" x14ac:dyDescent="0.25">
      <c r="A430" s="19" t="s">
        <v>371</v>
      </c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</row>
    <row r="431" spans="1:38" ht="15.95" customHeight="1" x14ac:dyDescent="0.25">
      <c r="A431" s="5" t="s">
        <v>378</v>
      </c>
      <c r="B431" s="5" t="s">
        <v>379</v>
      </c>
      <c r="C431" s="12" t="s">
        <v>12</v>
      </c>
      <c r="D431" s="7">
        <v>4</v>
      </c>
      <c r="E431" s="7"/>
      <c r="F431" s="7"/>
      <c r="G431" s="7"/>
      <c r="H431" s="7"/>
      <c r="I431" s="7"/>
      <c r="J431" s="7"/>
      <c r="K431" s="7"/>
      <c r="L431" s="7"/>
      <c r="M431" s="6"/>
      <c r="O431" t="str">
        <f>"01"</f>
        <v>01</v>
      </c>
      <c r="P431" s="1" t="s">
        <v>95</v>
      </c>
      <c r="Q431">
        <v>1</v>
      </c>
      <c r="R431">
        <f>IF(P431="기계경비", J431, 0)</f>
        <v>0</v>
      </c>
      <c r="S431">
        <f>IF(P431="운반비", J431, 0)</f>
        <v>0</v>
      </c>
      <c r="T431">
        <f>IF(P431="작업부산물", F431, 0)</f>
        <v>0</v>
      </c>
      <c r="U431">
        <f>IF(P431="관급", F431, 0)</f>
        <v>0</v>
      </c>
      <c r="V431">
        <f>IF(P431="외주비", J431, 0)</f>
        <v>0</v>
      </c>
      <c r="W431">
        <f>IF(P431="장비비", J431, 0)</f>
        <v>0</v>
      </c>
      <c r="X431">
        <f>IF(P431="폐기물처리비", J431, 0)</f>
        <v>0</v>
      </c>
      <c r="Y431">
        <f>IF(P431="가설비", J431, 0)</f>
        <v>0</v>
      </c>
      <c r="Z431">
        <f>IF(P431="잡비제외분", F431, 0)</f>
        <v>0</v>
      </c>
      <c r="AA431">
        <f>IF(P431="사급자재대", L431, 0)</f>
        <v>0</v>
      </c>
      <c r="AB431">
        <f>IF(P431="관급자재대", L431, 0)</f>
        <v>0</v>
      </c>
      <c r="AC431">
        <f>IF(P431="관급자 관급 자재대", L431, 0)</f>
        <v>0</v>
      </c>
      <c r="AD431">
        <f>IF(P431="사용자항목2", L431, 0)</f>
        <v>0</v>
      </c>
      <c r="AE431">
        <f>IF(P431="사용자항목3", L431, 0)</f>
        <v>0</v>
      </c>
      <c r="AF431">
        <f>IF(P431="사용자항목4", L431, 0)</f>
        <v>0</v>
      </c>
      <c r="AG431">
        <f>IF(P431="사용자항목5", L431, 0)</f>
        <v>0</v>
      </c>
      <c r="AH431">
        <f>IF(P431="사용자항목6", L431, 0)</f>
        <v>0</v>
      </c>
      <c r="AI431">
        <f>IF(P431="사용자항목7", L431, 0)</f>
        <v>0</v>
      </c>
      <c r="AJ431">
        <f>IF(P431="사용자항목8", L431, 0)</f>
        <v>0</v>
      </c>
      <c r="AK431">
        <f>IF(P431="사용자항목9", L431, 0)</f>
        <v>0</v>
      </c>
    </row>
    <row r="432" spans="1:38" ht="15.95" customHeight="1" x14ac:dyDescent="0.25">
      <c r="A432" s="5" t="s">
        <v>396</v>
      </c>
      <c r="B432" s="5" t="s">
        <v>397</v>
      </c>
      <c r="C432" s="12" t="s">
        <v>46</v>
      </c>
      <c r="D432" s="7">
        <v>4</v>
      </c>
      <c r="E432" s="7"/>
      <c r="F432" s="7"/>
      <c r="G432" s="7"/>
      <c r="H432" s="7"/>
      <c r="I432" s="7"/>
      <c r="J432" s="7"/>
      <c r="K432" s="7"/>
      <c r="L432" s="7"/>
      <c r="M432" s="6"/>
      <c r="O432" t="str">
        <f>"01"</f>
        <v>01</v>
      </c>
      <c r="P432" s="1" t="s">
        <v>95</v>
      </c>
      <c r="Q432">
        <v>1</v>
      </c>
      <c r="R432">
        <f>IF(P432="기계경비", J432, 0)</f>
        <v>0</v>
      </c>
      <c r="S432">
        <f>IF(P432="운반비", J432, 0)</f>
        <v>0</v>
      </c>
      <c r="T432">
        <f>IF(P432="작업부산물", F432, 0)</f>
        <v>0</v>
      </c>
      <c r="U432">
        <f>IF(P432="관급", F432, 0)</f>
        <v>0</v>
      </c>
      <c r="V432">
        <f>IF(P432="외주비", J432, 0)</f>
        <v>0</v>
      </c>
      <c r="W432">
        <f>IF(P432="장비비", J432, 0)</f>
        <v>0</v>
      </c>
      <c r="X432">
        <f>IF(P432="폐기물처리비", J432, 0)</f>
        <v>0</v>
      </c>
      <c r="Y432">
        <f>IF(P432="가설비", J432, 0)</f>
        <v>0</v>
      </c>
      <c r="Z432">
        <f>IF(P432="잡비제외분", F432, 0)</f>
        <v>0</v>
      </c>
      <c r="AA432">
        <f>IF(P432="사급자재대", L432, 0)</f>
        <v>0</v>
      </c>
      <c r="AB432">
        <f>IF(P432="관급자재대", L432, 0)</f>
        <v>0</v>
      </c>
      <c r="AC432">
        <f>IF(P432="관급자 관급 자재대", L432, 0)</f>
        <v>0</v>
      </c>
      <c r="AD432">
        <f>IF(P432="사용자항목2", L432, 0)</f>
        <v>0</v>
      </c>
      <c r="AE432">
        <f>IF(P432="사용자항목3", L432, 0)</f>
        <v>0</v>
      </c>
      <c r="AF432">
        <f>IF(P432="사용자항목4", L432, 0)</f>
        <v>0</v>
      </c>
      <c r="AG432">
        <f>IF(P432="사용자항목5", L432, 0)</f>
        <v>0</v>
      </c>
      <c r="AH432">
        <f>IF(P432="사용자항목6", L432, 0)</f>
        <v>0</v>
      </c>
      <c r="AI432">
        <f>IF(P432="사용자항목7", L432, 0)</f>
        <v>0</v>
      </c>
      <c r="AJ432">
        <f>IF(P432="사용자항목8", L432, 0)</f>
        <v>0</v>
      </c>
      <c r="AK432">
        <f>IF(P432="사용자항목9", L432, 0)</f>
        <v>0</v>
      </c>
    </row>
    <row r="433" spans="1:37" ht="15.95" customHeight="1" x14ac:dyDescent="0.25">
      <c r="A433" s="5" t="s">
        <v>325</v>
      </c>
      <c r="B433" s="5" t="s">
        <v>326</v>
      </c>
      <c r="C433" s="12" t="s">
        <v>54</v>
      </c>
      <c r="D433" s="7">
        <v>46.3</v>
      </c>
      <c r="E433" s="7"/>
      <c r="F433" s="7"/>
      <c r="G433" s="7"/>
      <c r="H433" s="7"/>
      <c r="I433" s="7"/>
      <c r="J433" s="7"/>
      <c r="K433" s="7"/>
      <c r="L433" s="7"/>
      <c r="M433" s="5" t="s">
        <v>412</v>
      </c>
      <c r="O433" t="str">
        <f>""</f>
        <v/>
      </c>
      <c r="P433" s="1" t="s">
        <v>95</v>
      </c>
      <c r="Q433">
        <v>1</v>
      </c>
      <c r="R433">
        <f>IF(P433="기계경비", J433, 0)</f>
        <v>0</v>
      </c>
      <c r="S433">
        <f>IF(P433="운반비", J433, 0)</f>
        <v>0</v>
      </c>
      <c r="T433">
        <f>IF(P433="작업부산물", F433, 0)</f>
        <v>0</v>
      </c>
      <c r="U433">
        <f>IF(P433="관급", F433, 0)</f>
        <v>0</v>
      </c>
      <c r="V433">
        <f>IF(P433="외주비", J433, 0)</f>
        <v>0</v>
      </c>
      <c r="W433">
        <f>IF(P433="장비비", J433, 0)</f>
        <v>0</v>
      </c>
      <c r="X433">
        <f>IF(P433="폐기물처리비", J433, 0)</f>
        <v>0</v>
      </c>
      <c r="Y433">
        <f>IF(P433="가설비", J433, 0)</f>
        <v>0</v>
      </c>
      <c r="Z433">
        <f>IF(P433="잡비제외분", F433, 0)</f>
        <v>0</v>
      </c>
      <c r="AA433">
        <f>IF(P433="사급자재대", L433, 0)</f>
        <v>0</v>
      </c>
      <c r="AB433">
        <f>IF(P433="관급자재대", L433, 0)</f>
        <v>0</v>
      </c>
      <c r="AC433">
        <f>IF(P433="관급자 관급 자재대", L433, 0)</f>
        <v>0</v>
      </c>
      <c r="AD433">
        <f>IF(P433="사용자항목2", L433, 0)</f>
        <v>0</v>
      </c>
      <c r="AE433">
        <f>IF(P433="사용자항목3", L433, 0)</f>
        <v>0</v>
      </c>
      <c r="AF433">
        <f>IF(P433="사용자항목4", L433, 0)</f>
        <v>0</v>
      </c>
      <c r="AG433">
        <f>IF(P433="사용자항목5", L433, 0)</f>
        <v>0</v>
      </c>
      <c r="AH433">
        <f>IF(P433="사용자항목6", L433, 0)</f>
        <v>0</v>
      </c>
      <c r="AI433">
        <f>IF(P433="사용자항목7", L433, 0)</f>
        <v>0</v>
      </c>
      <c r="AJ433">
        <f>IF(P433="사용자항목8", L433, 0)</f>
        <v>0</v>
      </c>
      <c r="AK433">
        <f>IF(P433="사용자항목9", L433, 0)</f>
        <v>0</v>
      </c>
    </row>
    <row r="434" spans="1:37" ht="15.95" customHeight="1" x14ac:dyDescent="0.25">
      <c r="A434" s="6"/>
      <c r="B434" s="6"/>
      <c r="C434" s="13"/>
      <c r="D434" s="7"/>
      <c r="E434" s="7"/>
      <c r="F434" s="7"/>
      <c r="G434" s="7"/>
      <c r="H434" s="7"/>
      <c r="I434" s="7"/>
      <c r="J434" s="7"/>
      <c r="K434" s="7"/>
      <c r="L434" s="7"/>
      <c r="M434" s="6"/>
    </row>
    <row r="435" spans="1:37" ht="15.95" customHeight="1" x14ac:dyDescent="0.25">
      <c r="A435" s="6"/>
      <c r="B435" s="6"/>
      <c r="C435" s="13"/>
      <c r="D435" s="7"/>
      <c r="E435" s="7"/>
      <c r="F435" s="7"/>
      <c r="G435" s="7"/>
      <c r="H435" s="7"/>
      <c r="I435" s="7"/>
      <c r="J435" s="7"/>
      <c r="K435" s="7"/>
      <c r="L435" s="7"/>
      <c r="M435" s="6"/>
    </row>
    <row r="436" spans="1:37" ht="15.95" customHeight="1" x14ac:dyDescent="0.25">
      <c r="A436" s="6"/>
      <c r="B436" s="6"/>
      <c r="C436" s="13"/>
      <c r="D436" s="7"/>
      <c r="E436" s="7"/>
      <c r="F436" s="7"/>
      <c r="G436" s="7"/>
      <c r="H436" s="7"/>
      <c r="I436" s="7"/>
      <c r="J436" s="7"/>
      <c r="K436" s="7"/>
      <c r="L436" s="7"/>
      <c r="M436" s="6"/>
    </row>
    <row r="437" spans="1:37" ht="15.95" customHeight="1" x14ac:dyDescent="0.25">
      <c r="A437" s="6"/>
      <c r="B437" s="6"/>
      <c r="C437" s="13"/>
      <c r="D437" s="7"/>
      <c r="E437" s="7"/>
      <c r="F437" s="7"/>
      <c r="G437" s="7"/>
      <c r="H437" s="7"/>
      <c r="I437" s="7"/>
      <c r="J437" s="7"/>
      <c r="K437" s="7"/>
      <c r="L437" s="7"/>
      <c r="M437" s="6"/>
    </row>
    <row r="438" spans="1:37" ht="15.95" customHeight="1" x14ac:dyDescent="0.25">
      <c r="A438" s="6"/>
      <c r="B438" s="6"/>
      <c r="C438" s="13"/>
      <c r="D438" s="7"/>
      <c r="E438" s="7"/>
      <c r="F438" s="7"/>
      <c r="G438" s="7"/>
      <c r="H438" s="7"/>
      <c r="I438" s="7"/>
      <c r="J438" s="7"/>
      <c r="K438" s="7"/>
      <c r="L438" s="7"/>
      <c r="M438" s="6"/>
    </row>
    <row r="439" spans="1:37" ht="15.95" customHeight="1" x14ac:dyDescent="0.25">
      <c r="A439" s="6"/>
      <c r="B439" s="6"/>
      <c r="C439" s="13"/>
      <c r="D439" s="7"/>
      <c r="E439" s="7"/>
      <c r="F439" s="7"/>
      <c r="G439" s="7"/>
      <c r="H439" s="7"/>
      <c r="I439" s="7"/>
      <c r="J439" s="7"/>
      <c r="K439" s="7"/>
      <c r="L439" s="7"/>
      <c r="M439" s="6"/>
    </row>
    <row r="440" spans="1:37" ht="15.95" customHeight="1" x14ac:dyDescent="0.25">
      <c r="A440" s="6"/>
      <c r="B440" s="6"/>
      <c r="C440" s="13"/>
      <c r="D440" s="7"/>
      <c r="E440" s="7"/>
      <c r="F440" s="7"/>
      <c r="G440" s="7"/>
      <c r="H440" s="7"/>
      <c r="I440" s="7"/>
      <c r="J440" s="7"/>
      <c r="K440" s="7"/>
      <c r="L440" s="7"/>
      <c r="M440" s="6"/>
    </row>
    <row r="441" spans="1:37" ht="15.95" customHeight="1" x14ac:dyDescent="0.25">
      <c r="A441" s="6"/>
      <c r="B441" s="6"/>
      <c r="C441" s="13"/>
      <c r="D441" s="7"/>
      <c r="E441" s="7"/>
      <c r="F441" s="7"/>
      <c r="G441" s="7"/>
      <c r="H441" s="7"/>
      <c r="I441" s="7"/>
      <c r="J441" s="7"/>
      <c r="K441" s="7"/>
      <c r="L441" s="7"/>
      <c r="M441" s="6"/>
    </row>
    <row r="442" spans="1:37" ht="15.95" customHeight="1" x14ac:dyDescent="0.25">
      <c r="A442" s="6"/>
      <c r="B442" s="6"/>
      <c r="C442" s="13"/>
      <c r="D442" s="7"/>
      <c r="E442" s="7"/>
      <c r="F442" s="7"/>
      <c r="G442" s="7"/>
      <c r="H442" s="7"/>
      <c r="I442" s="7"/>
      <c r="J442" s="7"/>
      <c r="K442" s="7"/>
      <c r="L442" s="7"/>
      <c r="M442" s="6"/>
    </row>
    <row r="443" spans="1:37" ht="15.95" customHeight="1" x14ac:dyDescent="0.25">
      <c r="A443" s="6"/>
      <c r="B443" s="6"/>
      <c r="C443" s="13"/>
      <c r="D443" s="7"/>
      <c r="E443" s="7"/>
      <c r="F443" s="7"/>
      <c r="G443" s="7"/>
      <c r="H443" s="7"/>
      <c r="I443" s="7"/>
      <c r="J443" s="7"/>
      <c r="K443" s="7"/>
      <c r="L443" s="7"/>
      <c r="M443" s="6"/>
    </row>
    <row r="444" spans="1:37" ht="15.95" customHeight="1" x14ac:dyDescent="0.25">
      <c r="A444" s="6"/>
      <c r="B444" s="6"/>
      <c r="C444" s="13"/>
      <c r="D444" s="7"/>
      <c r="E444" s="7"/>
      <c r="F444" s="7"/>
      <c r="G444" s="7"/>
      <c r="H444" s="7"/>
      <c r="I444" s="7"/>
      <c r="J444" s="7"/>
      <c r="K444" s="7"/>
      <c r="L444" s="7"/>
      <c r="M444" s="6"/>
    </row>
    <row r="445" spans="1:37" ht="15.95" customHeight="1" x14ac:dyDescent="0.25">
      <c r="A445" s="6"/>
      <c r="B445" s="6"/>
      <c r="C445" s="13"/>
      <c r="D445" s="7"/>
      <c r="E445" s="7"/>
      <c r="F445" s="7"/>
      <c r="G445" s="7"/>
      <c r="H445" s="7"/>
      <c r="I445" s="7"/>
      <c r="J445" s="7"/>
      <c r="K445" s="7"/>
      <c r="L445" s="7"/>
      <c r="M445" s="6"/>
    </row>
    <row r="446" spans="1:37" ht="15.95" customHeight="1" x14ac:dyDescent="0.25">
      <c r="A446" s="6"/>
      <c r="B446" s="6"/>
      <c r="C446" s="13"/>
      <c r="D446" s="7"/>
      <c r="E446" s="7"/>
      <c r="F446" s="7"/>
      <c r="G446" s="7"/>
      <c r="H446" s="7"/>
      <c r="I446" s="7"/>
      <c r="J446" s="7"/>
      <c r="K446" s="7"/>
      <c r="L446" s="7"/>
      <c r="M446" s="6"/>
    </row>
    <row r="447" spans="1:37" ht="15.95" customHeight="1" x14ac:dyDescent="0.25">
      <c r="A447" s="6"/>
      <c r="B447" s="6"/>
      <c r="C447" s="13"/>
      <c r="D447" s="7"/>
      <c r="E447" s="7"/>
      <c r="F447" s="7"/>
      <c r="G447" s="7"/>
      <c r="H447" s="7"/>
      <c r="I447" s="7"/>
      <c r="J447" s="7"/>
      <c r="K447" s="7"/>
      <c r="L447" s="7"/>
      <c r="M447" s="6"/>
    </row>
    <row r="448" spans="1:37" ht="15.95" customHeight="1" x14ac:dyDescent="0.25">
      <c r="A448" s="6"/>
      <c r="B448" s="6"/>
      <c r="C448" s="13"/>
      <c r="D448" s="7"/>
      <c r="E448" s="7"/>
      <c r="F448" s="7"/>
      <c r="G448" s="7"/>
      <c r="H448" s="7"/>
      <c r="I448" s="7"/>
      <c r="J448" s="7"/>
      <c r="K448" s="7"/>
      <c r="L448" s="7"/>
      <c r="M448" s="6"/>
    </row>
    <row r="449" spans="1:38" ht="15.95" customHeight="1" x14ac:dyDescent="0.25">
      <c r="A449" s="6"/>
      <c r="B449" s="6"/>
      <c r="C449" s="13"/>
      <c r="D449" s="7"/>
      <c r="E449" s="7"/>
      <c r="F449" s="7"/>
      <c r="G449" s="7"/>
      <c r="H449" s="7"/>
      <c r="I449" s="7"/>
      <c r="J449" s="7"/>
      <c r="K449" s="7"/>
      <c r="L449" s="7"/>
      <c r="M449" s="6"/>
    </row>
    <row r="450" spans="1:38" ht="15.95" customHeight="1" x14ac:dyDescent="0.25">
      <c r="A450" s="6"/>
      <c r="B450" s="6"/>
      <c r="C450" s="13"/>
      <c r="D450" s="7"/>
      <c r="E450" s="7"/>
      <c r="F450" s="7"/>
      <c r="G450" s="7"/>
      <c r="H450" s="7"/>
      <c r="I450" s="7"/>
      <c r="J450" s="7"/>
      <c r="K450" s="7"/>
      <c r="L450" s="7"/>
      <c r="M450" s="6"/>
    </row>
    <row r="451" spans="1:38" ht="15.95" customHeight="1" x14ac:dyDescent="0.25">
      <c r="A451" s="6"/>
      <c r="B451" s="6"/>
      <c r="C451" s="13"/>
      <c r="D451" s="7"/>
      <c r="E451" s="7"/>
      <c r="F451" s="7"/>
      <c r="G451" s="7"/>
      <c r="H451" s="7"/>
      <c r="I451" s="7"/>
      <c r="J451" s="7"/>
      <c r="K451" s="7"/>
      <c r="L451" s="7"/>
      <c r="M451" s="6"/>
    </row>
    <row r="452" spans="1:38" ht="15.95" customHeight="1" x14ac:dyDescent="0.25">
      <c r="A452" s="6"/>
      <c r="B452" s="6"/>
      <c r="C452" s="13"/>
      <c r="D452" s="7"/>
      <c r="E452" s="7"/>
      <c r="F452" s="7"/>
      <c r="G452" s="7"/>
      <c r="H452" s="7"/>
      <c r="I452" s="7"/>
      <c r="J452" s="7"/>
      <c r="K452" s="7"/>
      <c r="L452" s="7"/>
      <c r="M452" s="6"/>
    </row>
    <row r="453" spans="1:38" ht="15.95" customHeight="1" x14ac:dyDescent="0.25">
      <c r="A453" s="6"/>
      <c r="B453" s="6"/>
      <c r="C453" s="13"/>
      <c r="D453" s="7"/>
      <c r="E453" s="7"/>
      <c r="F453" s="7"/>
      <c r="G453" s="7"/>
      <c r="H453" s="7"/>
      <c r="I453" s="7"/>
      <c r="J453" s="7"/>
      <c r="K453" s="7"/>
      <c r="L453" s="7"/>
      <c r="M453" s="6"/>
    </row>
    <row r="454" spans="1:38" ht="15.95" customHeight="1" x14ac:dyDescent="0.25">
      <c r="A454" s="9" t="s">
        <v>96</v>
      </c>
      <c r="B454" s="8"/>
      <c r="C454" s="14"/>
      <c r="D454" s="10"/>
      <c r="E454" s="7"/>
      <c r="F454" s="10">
        <f>ROUNDDOWN(SUMIF(Q431:Q453, "1", F431:F453), 0)</f>
        <v>0</v>
      </c>
      <c r="G454" s="7"/>
      <c r="H454" s="10">
        <f>ROUNDDOWN(SUMIF(Q431:Q453, "1", H431:H453), 0)</f>
        <v>0</v>
      </c>
      <c r="I454" s="7"/>
      <c r="J454" s="10">
        <f>ROUNDDOWN(SUMIF(Q431:Q453, "1", J431:J453), 0)</f>
        <v>0</v>
      </c>
      <c r="K454" s="7"/>
      <c r="L454" s="10">
        <f>F454+H454+J454</f>
        <v>0</v>
      </c>
      <c r="M454" s="8"/>
      <c r="R454">
        <f t="shared" ref="R454:AL454" si="177">ROUNDDOWN(SUM(R431:R433), 0)</f>
        <v>0</v>
      </c>
      <c r="S454">
        <f t="shared" si="177"/>
        <v>0</v>
      </c>
      <c r="T454">
        <f t="shared" si="177"/>
        <v>0</v>
      </c>
      <c r="U454">
        <f t="shared" si="177"/>
        <v>0</v>
      </c>
      <c r="V454">
        <f t="shared" si="177"/>
        <v>0</v>
      </c>
      <c r="W454">
        <f t="shared" si="177"/>
        <v>0</v>
      </c>
      <c r="X454">
        <f t="shared" si="177"/>
        <v>0</v>
      </c>
      <c r="Y454">
        <f t="shared" si="177"/>
        <v>0</v>
      </c>
      <c r="Z454">
        <f t="shared" si="177"/>
        <v>0</v>
      </c>
      <c r="AA454">
        <f t="shared" si="177"/>
        <v>0</v>
      </c>
      <c r="AB454">
        <f t="shared" si="177"/>
        <v>0</v>
      </c>
      <c r="AC454">
        <f t="shared" si="177"/>
        <v>0</v>
      </c>
      <c r="AD454">
        <f t="shared" si="177"/>
        <v>0</v>
      </c>
      <c r="AE454">
        <f t="shared" si="177"/>
        <v>0</v>
      </c>
      <c r="AF454">
        <f t="shared" si="177"/>
        <v>0</v>
      </c>
      <c r="AG454">
        <f t="shared" si="177"/>
        <v>0</v>
      </c>
      <c r="AH454">
        <f t="shared" si="177"/>
        <v>0</v>
      </c>
      <c r="AI454">
        <f t="shared" si="177"/>
        <v>0</v>
      </c>
      <c r="AJ454">
        <f t="shared" si="177"/>
        <v>0</v>
      </c>
      <c r="AK454">
        <f t="shared" si="177"/>
        <v>0</v>
      </c>
      <c r="AL454">
        <f t="shared" si="177"/>
        <v>0</v>
      </c>
    </row>
    <row r="455" spans="1:38" ht="15.95" customHeight="1" x14ac:dyDescent="0.25">
      <c r="A455" s="19" t="s">
        <v>372</v>
      </c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</row>
    <row r="456" spans="1:38" ht="15.95" customHeight="1" x14ac:dyDescent="0.25">
      <c r="A456" s="5" t="s">
        <v>47</v>
      </c>
      <c r="B456" s="6"/>
      <c r="C456" s="12" t="s">
        <v>48</v>
      </c>
      <c r="D456" s="7">
        <v>24</v>
      </c>
      <c r="E456" s="7"/>
      <c r="F456" s="7"/>
      <c r="G456" s="7"/>
      <c r="H456" s="7"/>
      <c r="I456" s="7"/>
      <c r="J456" s="7"/>
      <c r="K456" s="7"/>
      <c r="L456" s="7"/>
      <c r="M456" s="5" t="s">
        <v>49</v>
      </c>
      <c r="O456" t="str">
        <f>"01"</f>
        <v>01</v>
      </c>
      <c r="P456" s="1" t="s">
        <v>95</v>
      </c>
      <c r="Q456">
        <v>1</v>
      </c>
      <c r="R456">
        <f>IF(P456="기계경비", J456, 0)</f>
        <v>0</v>
      </c>
      <c r="S456">
        <f>IF(P456="운반비", J456, 0)</f>
        <v>0</v>
      </c>
      <c r="T456">
        <f>IF(P456="작업부산물", F456, 0)</f>
        <v>0</v>
      </c>
      <c r="U456">
        <f>IF(P456="관급", F456, 0)</f>
        <v>0</v>
      </c>
      <c r="V456">
        <f>IF(P456="외주비", J456, 0)</f>
        <v>0</v>
      </c>
      <c r="W456">
        <f>IF(P456="장비비", J456, 0)</f>
        <v>0</v>
      </c>
      <c r="X456">
        <f>IF(P456="폐기물처리비", J456, 0)</f>
        <v>0</v>
      </c>
      <c r="Y456">
        <f>IF(P456="가설비", J456, 0)</f>
        <v>0</v>
      </c>
      <c r="Z456">
        <f>IF(P456="잡비제외분", F456, 0)</f>
        <v>0</v>
      </c>
      <c r="AA456">
        <f>IF(P456="사급자재대", L456, 0)</f>
        <v>0</v>
      </c>
      <c r="AB456">
        <f>IF(P456="관급자재대", L456, 0)</f>
        <v>0</v>
      </c>
      <c r="AC456">
        <f>IF(P456="관급자 관급 자재대", L456, 0)</f>
        <v>0</v>
      </c>
      <c r="AD456">
        <f>IF(P456="사용자항목2", L456, 0)</f>
        <v>0</v>
      </c>
      <c r="AE456">
        <f>IF(P456="사용자항목3", L456, 0)</f>
        <v>0</v>
      </c>
      <c r="AF456">
        <f>IF(P456="사용자항목4", L456, 0)</f>
        <v>0</v>
      </c>
      <c r="AG456">
        <f>IF(P456="사용자항목5", L456, 0)</f>
        <v>0</v>
      </c>
      <c r="AH456">
        <f>IF(P456="사용자항목6", L456, 0)</f>
        <v>0</v>
      </c>
      <c r="AI456">
        <f>IF(P456="사용자항목7", L456, 0)</f>
        <v>0</v>
      </c>
      <c r="AJ456">
        <f>IF(P456="사용자항목8", L456, 0)</f>
        <v>0</v>
      </c>
      <c r="AK456">
        <f>IF(P456="사용자항목9", L456, 0)</f>
        <v>0</v>
      </c>
    </row>
    <row r="457" spans="1:38" ht="15.95" customHeight="1" x14ac:dyDescent="0.25">
      <c r="A457" s="5" t="s">
        <v>37</v>
      </c>
      <c r="B457" s="5" t="s">
        <v>39</v>
      </c>
      <c r="C457" s="12" t="s">
        <v>5</v>
      </c>
      <c r="D457" s="7">
        <v>1.861</v>
      </c>
      <c r="E457" s="7"/>
      <c r="F457" s="7"/>
      <c r="G457" s="7"/>
      <c r="H457" s="7"/>
      <c r="I457" s="7"/>
      <c r="J457" s="7"/>
      <c r="K457" s="7"/>
      <c r="L457" s="7"/>
      <c r="M457" s="6"/>
      <c r="O457" t="str">
        <f>"01"</f>
        <v>01</v>
      </c>
      <c r="P457" s="1" t="s">
        <v>95</v>
      </c>
      <c r="Q457">
        <v>1</v>
      </c>
      <c r="R457">
        <f>IF(P457="기계경비", J457, 0)</f>
        <v>0</v>
      </c>
      <c r="S457">
        <f>IF(P457="운반비", J457, 0)</f>
        <v>0</v>
      </c>
      <c r="T457">
        <f>IF(P457="작업부산물", F457, 0)</f>
        <v>0</v>
      </c>
      <c r="U457">
        <f>IF(P457="관급", F457, 0)</f>
        <v>0</v>
      </c>
      <c r="V457">
        <f>IF(P457="외주비", J457, 0)</f>
        <v>0</v>
      </c>
      <c r="W457">
        <f>IF(P457="장비비", J457, 0)</f>
        <v>0</v>
      </c>
      <c r="X457">
        <f>IF(P457="폐기물처리비", J457, 0)</f>
        <v>0</v>
      </c>
      <c r="Y457">
        <f>IF(P457="가설비", J457, 0)</f>
        <v>0</v>
      </c>
      <c r="Z457">
        <f>IF(P457="잡비제외분", F457, 0)</f>
        <v>0</v>
      </c>
      <c r="AA457">
        <f>IF(P457="사급자재대", L457, 0)</f>
        <v>0</v>
      </c>
      <c r="AB457">
        <f>IF(P457="관급자재대", L457, 0)</f>
        <v>0</v>
      </c>
      <c r="AC457">
        <f>IF(P457="관급자 관급 자재대", L457, 0)</f>
        <v>0</v>
      </c>
      <c r="AD457">
        <f>IF(P457="사용자항목2", L457, 0)</f>
        <v>0</v>
      </c>
      <c r="AE457">
        <f>IF(P457="사용자항목3", L457, 0)</f>
        <v>0</v>
      </c>
      <c r="AF457">
        <f>IF(P457="사용자항목4", L457, 0)</f>
        <v>0</v>
      </c>
      <c r="AG457">
        <f>IF(P457="사용자항목5", L457, 0)</f>
        <v>0</v>
      </c>
      <c r="AH457">
        <f>IF(P457="사용자항목6", L457, 0)</f>
        <v>0</v>
      </c>
      <c r="AI457">
        <f>IF(P457="사용자항목7", L457, 0)</f>
        <v>0</v>
      </c>
      <c r="AJ457">
        <f>IF(P457="사용자항목8", L457, 0)</f>
        <v>0</v>
      </c>
      <c r="AK457">
        <f>IF(P457="사용자항목9", L457, 0)</f>
        <v>0</v>
      </c>
    </row>
    <row r="458" spans="1:38" ht="15.95" customHeight="1" x14ac:dyDescent="0.25">
      <c r="A458" s="5" t="s">
        <v>62</v>
      </c>
      <c r="B458" s="5" t="s">
        <v>63</v>
      </c>
      <c r="C458" s="12" t="s">
        <v>5</v>
      </c>
      <c r="D458" s="7">
        <v>34.478000000000002</v>
      </c>
      <c r="E458" s="7"/>
      <c r="F458" s="7"/>
      <c r="G458" s="7"/>
      <c r="H458" s="7"/>
      <c r="I458" s="7"/>
      <c r="J458" s="7"/>
      <c r="K458" s="7"/>
      <c r="L458" s="7"/>
      <c r="M458" s="5" t="s">
        <v>64</v>
      </c>
      <c r="O458" t="str">
        <f>"01"</f>
        <v>01</v>
      </c>
      <c r="P458" s="1" t="s">
        <v>95</v>
      </c>
      <c r="Q458">
        <v>1</v>
      </c>
      <c r="R458">
        <f>IF(P458="기계경비", J458, 0)</f>
        <v>0</v>
      </c>
      <c r="S458">
        <f>IF(P458="운반비", J458, 0)</f>
        <v>0</v>
      </c>
      <c r="T458">
        <f>IF(P458="작업부산물", F458, 0)</f>
        <v>0</v>
      </c>
      <c r="U458">
        <f>IF(P458="관급", F458, 0)</f>
        <v>0</v>
      </c>
      <c r="V458">
        <f>IF(P458="외주비", J458, 0)</f>
        <v>0</v>
      </c>
      <c r="W458">
        <f>IF(P458="장비비", J458, 0)</f>
        <v>0</v>
      </c>
      <c r="X458">
        <f>IF(P458="폐기물처리비", J458, 0)</f>
        <v>0</v>
      </c>
      <c r="Y458">
        <f>IF(P458="가설비", J458, 0)</f>
        <v>0</v>
      </c>
      <c r="Z458">
        <f>IF(P458="잡비제외분", F458, 0)</f>
        <v>0</v>
      </c>
      <c r="AA458">
        <f>IF(P458="사급자재대", L458, 0)</f>
        <v>0</v>
      </c>
      <c r="AB458">
        <f>IF(P458="관급자재대", L458, 0)</f>
        <v>0</v>
      </c>
      <c r="AC458">
        <f>IF(P458="관급자 관급 자재대", L458, 0)</f>
        <v>0</v>
      </c>
      <c r="AD458">
        <f>IF(P458="사용자항목2", L458, 0)</f>
        <v>0</v>
      </c>
      <c r="AE458">
        <f>IF(P458="사용자항목3", L458, 0)</f>
        <v>0</v>
      </c>
      <c r="AF458">
        <f>IF(P458="사용자항목4", L458, 0)</f>
        <v>0</v>
      </c>
      <c r="AG458">
        <f>IF(P458="사용자항목5", L458, 0)</f>
        <v>0</v>
      </c>
      <c r="AH458">
        <f>IF(P458="사용자항목6", L458, 0)</f>
        <v>0</v>
      </c>
      <c r="AI458">
        <f>IF(P458="사용자항목7", L458, 0)</f>
        <v>0</v>
      </c>
      <c r="AJ458">
        <f>IF(P458="사용자항목8", L458, 0)</f>
        <v>0</v>
      </c>
      <c r="AK458">
        <f>IF(P458="사용자항목9", L458, 0)</f>
        <v>0</v>
      </c>
    </row>
    <row r="459" spans="1:38" ht="15.95" customHeight="1" x14ac:dyDescent="0.25">
      <c r="A459" s="5" t="s">
        <v>68</v>
      </c>
      <c r="B459" s="5" t="s">
        <v>69</v>
      </c>
      <c r="C459" s="12" t="s">
        <v>5</v>
      </c>
      <c r="D459" s="7">
        <v>126.419</v>
      </c>
      <c r="E459" s="7"/>
      <c r="F459" s="7"/>
      <c r="G459" s="7"/>
      <c r="H459" s="7"/>
      <c r="I459" s="7"/>
      <c r="J459" s="7"/>
      <c r="K459" s="7"/>
      <c r="L459" s="7"/>
      <c r="M459" s="5" t="s">
        <v>70</v>
      </c>
      <c r="O459" t="str">
        <f>"01"</f>
        <v>01</v>
      </c>
      <c r="P459" s="1" t="s">
        <v>95</v>
      </c>
      <c r="Q459">
        <v>1</v>
      </c>
      <c r="R459">
        <f>IF(P459="기계경비", J459, 0)</f>
        <v>0</v>
      </c>
      <c r="S459">
        <f>IF(P459="운반비", J459, 0)</f>
        <v>0</v>
      </c>
      <c r="T459">
        <f>IF(P459="작업부산물", F459, 0)</f>
        <v>0</v>
      </c>
      <c r="U459">
        <f>IF(P459="관급", F459, 0)</f>
        <v>0</v>
      </c>
      <c r="V459">
        <f>IF(P459="외주비", J459, 0)</f>
        <v>0</v>
      </c>
      <c r="W459">
        <f>IF(P459="장비비", J459, 0)</f>
        <v>0</v>
      </c>
      <c r="X459">
        <f>IF(P459="폐기물처리비", J459, 0)</f>
        <v>0</v>
      </c>
      <c r="Y459">
        <f>IF(P459="가설비", J459, 0)</f>
        <v>0</v>
      </c>
      <c r="Z459">
        <f>IF(P459="잡비제외분", F459, 0)</f>
        <v>0</v>
      </c>
      <c r="AA459">
        <f>IF(P459="사급자재대", L459, 0)</f>
        <v>0</v>
      </c>
      <c r="AB459">
        <f>IF(P459="관급자재대", L459, 0)</f>
        <v>0</v>
      </c>
      <c r="AC459">
        <f>IF(P459="관급자 관급 자재대", L459, 0)</f>
        <v>0</v>
      </c>
      <c r="AD459">
        <f>IF(P459="사용자항목2", L459, 0)</f>
        <v>0</v>
      </c>
      <c r="AE459">
        <f>IF(P459="사용자항목3", L459, 0)</f>
        <v>0</v>
      </c>
      <c r="AF459">
        <f>IF(P459="사용자항목4", L459, 0)</f>
        <v>0</v>
      </c>
      <c r="AG459">
        <f>IF(P459="사용자항목5", L459, 0)</f>
        <v>0</v>
      </c>
      <c r="AH459">
        <f>IF(P459="사용자항목6", L459, 0)</f>
        <v>0</v>
      </c>
      <c r="AI459">
        <f>IF(P459="사용자항목7", L459, 0)</f>
        <v>0</v>
      </c>
      <c r="AJ459">
        <f>IF(P459="사용자항목8", L459, 0)</f>
        <v>0</v>
      </c>
      <c r="AK459">
        <f>IF(P459="사용자항목9", L459, 0)</f>
        <v>0</v>
      </c>
    </row>
    <row r="460" spans="1:38" ht="15.95" customHeight="1" x14ac:dyDescent="0.25">
      <c r="A460" s="6"/>
      <c r="B460" s="6"/>
      <c r="C460" s="13"/>
      <c r="D460" s="7"/>
      <c r="E460" s="7"/>
      <c r="F460" s="7"/>
      <c r="G460" s="7"/>
      <c r="H460" s="7"/>
      <c r="I460" s="7"/>
      <c r="J460" s="7"/>
      <c r="K460" s="7"/>
      <c r="L460" s="7"/>
      <c r="M460" s="6"/>
    </row>
    <row r="461" spans="1:38" ht="15.95" customHeight="1" x14ac:dyDescent="0.25">
      <c r="A461" s="6"/>
      <c r="B461" s="6"/>
      <c r="C461" s="13"/>
      <c r="D461" s="7"/>
      <c r="E461" s="7"/>
      <c r="F461" s="7"/>
      <c r="G461" s="7"/>
      <c r="H461" s="7"/>
      <c r="I461" s="7"/>
      <c r="J461" s="7"/>
      <c r="K461" s="7"/>
      <c r="L461" s="7"/>
      <c r="M461" s="6"/>
    </row>
    <row r="462" spans="1:38" ht="15.95" customHeight="1" x14ac:dyDescent="0.25">
      <c r="A462" s="6"/>
      <c r="B462" s="6"/>
      <c r="C462" s="13"/>
      <c r="D462" s="7"/>
      <c r="E462" s="7"/>
      <c r="F462" s="7"/>
      <c r="G462" s="7"/>
      <c r="H462" s="7"/>
      <c r="I462" s="7"/>
      <c r="J462" s="7"/>
      <c r="K462" s="7"/>
      <c r="L462" s="7"/>
      <c r="M462" s="6"/>
    </row>
    <row r="463" spans="1:38" ht="15.95" customHeight="1" x14ac:dyDescent="0.25">
      <c r="A463" s="6"/>
      <c r="B463" s="6"/>
      <c r="C463" s="13"/>
      <c r="D463" s="7"/>
      <c r="E463" s="7"/>
      <c r="F463" s="7"/>
      <c r="G463" s="7"/>
      <c r="H463" s="7"/>
      <c r="I463" s="7"/>
      <c r="J463" s="7"/>
      <c r="K463" s="7"/>
      <c r="L463" s="7"/>
      <c r="M463" s="6"/>
    </row>
    <row r="464" spans="1:38" ht="15.95" customHeight="1" x14ac:dyDescent="0.25">
      <c r="A464" s="6"/>
      <c r="B464" s="6"/>
      <c r="C464" s="13"/>
      <c r="D464" s="7"/>
      <c r="E464" s="7"/>
      <c r="F464" s="7"/>
      <c r="G464" s="7"/>
      <c r="H464" s="7"/>
      <c r="I464" s="7"/>
      <c r="J464" s="7"/>
      <c r="K464" s="7"/>
      <c r="L464" s="7"/>
      <c r="M464" s="6"/>
    </row>
    <row r="465" spans="1:38" ht="15.95" customHeight="1" x14ac:dyDescent="0.25">
      <c r="A465" s="6"/>
      <c r="B465" s="6"/>
      <c r="C465" s="13"/>
      <c r="D465" s="7"/>
      <c r="E465" s="7"/>
      <c r="F465" s="7"/>
      <c r="G465" s="7"/>
      <c r="H465" s="7"/>
      <c r="I465" s="7"/>
      <c r="J465" s="7"/>
      <c r="K465" s="7"/>
      <c r="L465" s="7"/>
      <c r="M465" s="6"/>
    </row>
    <row r="466" spans="1:38" ht="15.95" customHeight="1" x14ac:dyDescent="0.25">
      <c r="A466" s="6"/>
      <c r="B466" s="6"/>
      <c r="C466" s="13"/>
      <c r="D466" s="7"/>
      <c r="E466" s="7"/>
      <c r="F466" s="7"/>
      <c r="G466" s="7"/>
      <c r="H466" s="7"/>
      <c r="I466" s="7"/>
      <c r="J466" s="7"/>
      <c r="K466" s="7"/>
      <c r="L466" s="7"/>
      <c r="M466" s="6"/>
    </row>
    <row r="467" spans="1:38" ht="15.95" customHeight="1" x14ac:dyDescent="0.25">
      <c r="A467" s="6"/>
      <c r="B467" s="6"/>
      <c r="C467" s="13"/>
      <c r="D467" s="7"/>
      <c r="E467" s="7"/>
      <c r="F467" s="7"/>
      <c r="G467" s="7"/>
      <c r="H467" s="7"/>
      <c r="I467" s="7"/>
      <c r="J467" s="7"/>
      <c r="K467" s="7"/>
      <c r="L467" s="7"/>
      <c r="M467" s="6"/>
    </row>
    <row r="468" spans="1:38" ht="15.95" customHeight="1" x14ac:dyDescent="0.25">
      <c r="A468" s="6"/>
      <c r="B468" s="6"/>
      <c r="C468" s="13"/>
      <c r="D468" s="7"/>
      <c r="E468" s="7"/>
      <c r="F468" s="7"/>
      <c r="G468" s="7"/>
      <c r="H468" s="7"/>
      <c r="I468" s="7"/>
      <c r="J468" s="7"/>
      <c r="K468" s="7"/>
      <c r="L468" s="7"/>
      <c r="M468" s="6"/>
    </row>
    <row r="469" spans="1:38" ht="15.95" customHeight="1" x14ac:dyDescent="0.25">
      <c r="A469" s="6"/>
      <c r="B469" s="6"/>
      <c r="C469" s="13"/>
      <c r="D469" s="7"/>
      <c r="E469" s="7"/>
      <c r="F469" s="7"/>
      <c r="G469" s="7"/>
      <c r="H469" s="7"/>
      <c r="I469" s="7"/>
      <c r="J469" s="7"/>
      <c r="K469" s="7"/>
      <c r="L469" s="7"/>
      <c r="M469" s="6"/>
    </row>
    <row r="470" spans="1:38" ht="15.95" customHeight="1" x14ac:dyDescent="0.25">
      <c r="A470" s="6"/>
      <c r="B470" s="6"/>
      <c r="C470" s="13"/>
      <c r="D470" s="7"/>
      <c r="E470" s="7"/>
      <c r="F470" s="7"/>
      <c r="G470" s="7"/>
      <c r="H470" s="7"/>
      <c r="I470" s="7"/>
      <c r="J470" s="7"/>
      <c r="K470" s="7"/>
      <c r="L470" s="7"/>
      <c r="M470" s="6"/>
    </row>
    <row r="471" spans="1:38" ht="15.95" customHeight="1" x14ac:dyDescent="0.25">
      <c r="A471" s="6"/>
      <c r="B471" s="6"/>
      <c r="C471" s="13"/>
      <c r="D471" s="7"/>
      <c r="E471" s="7"/>
      <c r="F471" s="7"/>
      <c r="G471" s="7"/>
      <c r="H471" s="7"/>
      <c r="I471" s="7"/>
      <c r="J471" s="7"/>
      <c r="K471" s="7"/>
      <c r="L471" s="7"/>
      <c r="M471" s="6"/>
    </row>
    <row r="472" spans="1:38" ht="15.95" customHeight="1" x14ac:dyDescent="0.25">
      <c r="A472" s="6"/>
      <c r="B472" s="6"/>
      <c r="C472" s="13"/>
      <c r="D472" s="7"/>
      <c r="E472" s="7"/>
      <c r="F472" s="7"/>
      <c r="G472" s="7"/>
      <c r="H472" s="7"/>
      <c r="I472" s="7"/>
      <c r="J472" s="7"/>
      <c r="K472" s="7"/>
      <c r="L472" s="7"/>
      <c r="M472" s="6"/>
    </row>
    <row r="473" spans="1:38" ht="15.95" customHeight="1" x14ac:dyDescent="0.25">
      <c r="A473" s="6"/>
      <c r="B473" s="6"/>
      <c r="C473" s="13"/>
      <c r="D473" s="7"/>
      <c r="E473" s="7"/>
      <c r="F473" s="7"/>
      <c r="G473" s="7"/>
      <c r="H473" s="7"/>
      <c r="I473" s="7"/>
      <c r="J473" s="7"/>
      <c r="K473" s="7"/>
      <c r="L473" s="7"/>
      <c r="M473" s="6"/>
    </row>
    <row r="474" spans="1:38" ht="15.95" customHeight="1" x14ac:dyDescent="0.25">
      <c r="A474" s="6"/>
      <c r="B474" s="6"/>
      <c r="C474" s="13"/>
      <c r="D474" s="7"/>
      <c r="E474" s="7"/>
      <c r="F474" s="7"/>
      <c r="G474" s="7"/>
      <c r="H474" s="7"/>
      <c r="I474" s="7"/>
      <c r="J474" s="7"/>
      <c r="K474" s="7"/>
      <c r="L474" s="7"/>
      <c r="M474" s="6"/>
    </row>
    <row r="475" spans="1:38" ht="15.95" customHeight="1" x14ac:dyDescent="0.25">
      <c r="A475" s="6"/>
      <c r="B475" s="6"/>
      <c r="C475" s="13"/>
      <c r="D475" s="7"/>
      <c r="E475" s="7"/>
      <c r="F475" s="7"/>
      <c r="G475" s="7"/>
      <c r="H475" s="7"/>
      <c r="I475" s="7"/>
      <c r="J475" s="7"/>
      <c r="K475" s="7"/>
      <c r="L475" s="7"/>
      <c r="M475" s="6"/>
    </row>
    <row r="476" spans="1:38" ht="15.95" customHeight="1" x14ac:dyDescent="0.25">
      <c r="A476" s="6"/>
      <c r="B476" s="6"/>
      <c r="C476" s="13"/>
      <c r="D476" s="7"/>
      <c r="E476" s="7"/>
      <c r="F476" s="7"/>
      <c r="G476" s="7"/>
      <c r="H476" s="7"/>
      <c r="I476" s="7"/>
      <c r="J476" s="7"/>
      <c r="K476" s="7"/>
      <c r="L476" s="7"/>
      <c r="M476" s="6"/>
    </row>
    <row r="477" spans="1:38" ht="15.95" customHeight="1" x14ac:dyDescent="0.25">
      <c r="A477" s="6"/>
      <c r="B477" s="6"/>
      <c r="C477" s="13"/>
      <c r="D477" s="7"/>
      <c r="E477" s="7"/>
      <c r="F477" s="7"/>
      <c r="G477" s="7"/>
      <c r="H477" s="7"/>
      <c r="I477" s="7"/>
      <c r="J477" s="7"/>
      <c r="K477" s="7"/>
      <c r="L477" s="7"/>
      <c r="M477" s="6"/>
    </row>
    <row r="478" spans="1:38" ht="15.95" customHeight="1" x14ac:dyDescent="0.25">
      <c r="A478" s="6"/>
      <c r="B478" s="6"/>
      <c r="C478" s="13"/>
      <c r="D478" s="7"/>
      <c r="E478" s="7"/>
      <c r="F478" s="7"/>
      <c r="G478" s="7"/>
      <c r="H478" s="7"/>
      <c r="I478" s="7"/>
      <c r="J478" s="7"/>
      <c r="K478" s="7"/>
      <c r="L478" s="7"/>
      <c r="M478" s="6"/>
    </row>
    <row r="479" spans="1:38" ht="15.95" customHeight="1" x14ac:dyDescent="0.25">
      <c r="A479" s="9" t="s">
        <v>96</v>
      </c>
      <c r="B479" s="8"/>
      <c r="C479" s="14"/>
      <c r="D479" s="10"/>
      <c r="E479" s="7"/>
      <c r="F479" s="10">
        <f>ROUNDDOWN(SUMIF(Q456:Q478, "1", F456:F478), 0)</f>
        <v>0</v>
      </c>
      <c r="G479" s="7"/>
      <c r="H479" s="10">
        <f>ROUNDDOWN(SUMIF(Q456:Q478, "1", H456:H478), 0)</f>
        <v>0</v>
      </c>
      <c r="I479" s="7"/>
      <c r="J479" s="10">
        <f>ROUNDDOWN(SUMIF(Q456:Q478, "1", J456:J478), 0)</f>
        <v>0</v>
      </c>
      <c r="K479" s="7"/>
      <c r="L479" s="10">
        <f>F479+H479+J479</f>
        <v>0</v>
      </c>
      <c r="M479" s="8"/>
      <c r="R479">
        <f t="shared" ref="R479:AL479" si="178">ROUNDDOWN(SUM(R456:R459), 0)</f>
        <v>0</v>
      </c>
      <c r="S479">
        <f t="shared" si="178"/>
        <v>0</v>
      </c>
      <c r="T479">
        <f t="shared" si="178"/>
        <v>0</v>
      </c>
      <c r="U479">
        <f t="shared" si="178"/>
        <v>0</v>
      </c>
      <c r="V479">
        <f t="shared" si="178"/>
        <v>0</v>
      </c>
      <c r="W479">
        <f t="shared" si="178"/>
        <v>0</v>
      </c>
      <c r="X479">
        <f t="shared" si="178"/>
        <v>0</v>
      </c>
      <c r="Y479">
        <f t="shared" si="178"/>
        <v>0</v>
      </c>
      <c r="Z479">
        <f t="shared" si="178"/>
        <v>0</v>
      </c>
      <c r="AA479">
        <f t="shared" si="178"/>
        <v>0</v>
      </c>
      <c r="AB479">
        <f t="shared" si="178"/>
        <v>0</v>
      </c>
      <c r="AC479">
        <f t="shared" si="178"/>
        <v>0</v>
      </c>
      <c r="AD479">
        <f t="shared" si="178"/>
        <v>0</v>
      </c>
      <c r="AE479">
        <f t="shared" si="178"/>
        <v>0</v>
      </c>
      <c r="AF479">
        <f t="shared" si="178"/>
        <v>0</v>
      </c>
      <c r="AG479">
        <f t="shared" si="178"/>
        <v>0</v>
      </c>
      <c r="AH479">
        <f t="shared" si="178"/>
        <v>0</v>
      </c>
      <c r="AI479">
        <f t="shared" si="178"/>
        <v>0</v>
      </c>
      <c r="AJ479">
        <f t="shared" si="178"/>
        <v>0</v>
      </c>
      <c r="AK479">
        <f t="shared" si="178"/>
        <v>0</v>
      </c>
      <c r="AL479">
        <f t="shared" si="178"/>
        <v>0</v>
      </c>
    </row>
    <row r="480" spans="1:38" ht="15.95" customHeight="1" x14ac:dyDescent="0.25">
      <c r="A480" s="19" t="s">
        <v>423</v>
      </c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</row>
    <row r="481" spans="1:37" ht="15.95" customHeight="1" x14ac:dyDescent="0.25">
      <c r="A481" s="5" t="s">
        <v>336</v>
      </c>
      <c r="B481" s="5" t="s">
        <v>424</v>
      </c>
      <c r="C481" s="12" t="s">
        <v>83</v>
      </c>
      <c r="D481" s="7">
        <v>64.727999999999994</v>
      </c>
      <c r="E481" s="7"/>
      <c r="F481" s="7"/>
      <c r="G481" s="7"/>
      <c r="H481" s="7"/>
      <c r="I481" s="7"/>
      <c r="J481" s="7"/>
      <c r="K481" s="7"/>
      <c r="L481" s="7"/>
      <c r="M481" s="6"/>
      <c r="O481" t="str">
        <f>""</f>
        <v/>
      </c>
      <c r="P481" t="s">
        <v>336</v>
      </c>
      <c r="Q481">
        <v>1</v>
      </c>
      <c r="R481">
        <f>IF(P481="기계경비", J481, 0)</f>
        <v>0</v>
      </c>
      <c r="S481">
        <f>IF(P481="운반비", J481, 0)</f>
        <v>0</v>
      </c>
      <c r="T481">
        <f>IF(P481="작업부산물", F481, 0)</f>
        <v>0</v>
      </c>
      <c r="U481">
        <f>IF(P481="관급", F481, 0)</f>
        <v>0</v>
      </c>
      <c r="V481">
        <f>IF(P481="외주비", J481, 0)</f>
        <v>0</v>
      </c>
      <c r="W481">
        <f>IF(P481="장비비", J481, 0)</f>
        <v>0</v>
      </c>
      <c r="X481">
        <f>IF(P481="폐기물처리비", L481, 0)</f>
        <v>0</v>
      </c>
      <c r="Y481">
        <f>IF(P481="가설비", J481, 0)</f>
        <v>0</v>
      </c>
      <c r="Z481">
        <f>IF(P481="잡비제외분", F481, 0)</f>
        <v>0</v>
      </c>
      <c r="AA481">
        <f>IF(P481="사급자재대", L481, 0)</f>
        <v>0</v>
      </c>
      <c r="AB481">
        <f>IF(P481="관급자재대", L481, 0)</f>
        <v>0</v>
      </c>
      <c r="AC481">
        <f>IF(P481="관급자 관급 자재대", L481, 0)</f>
        <v>0</v>
      </c>
      <c r="AD481">
        <f>IF(P481="사용자항목2", L481, 0)</f>
        <v>0</v>
      </c>
      <c r="AE481">
        <f>IF(P481="사용자항목3", L481, 0)</f>
        <v>0</v>
      </c>
      <c r="AF481">
        <f>IF(P481="사용자항목4", L481, 0)</f>
        <v>0</v>
      </c>
      <c r="AG481">
        <f>IF(P481="사용자항목5", L481, 0)</f>
        <v>0</v>
      </c>
      <c r="AH481">
        <f>IF(P481="사용자항목6", L481, 0)</f>
        <v>0</v>
      </c>
      <c r="AI481">
        <f>IF(P481="사용자항목7", L481, 0)</f>
        <v>0</v>
      </c>
      <c r="AJ481">
        <f>IF(P481="사용자항목8", L481, 0)</f>
        <v>0</v>
      </c>
      <c r="AK481">
        <f>IF(P481="사용자항목9", L481, 0)</f>
        <v>0</v>
      </c>
    </row>
    <row r="482" spans="1:37" ht="15.95" customHeight="1" x14ac:dyDescent="0.25">
      <c r="A482" s="5" t="s">
        <v>336</v>
      </c>
      <c r="B482" s="5" t="s">
        <v>425</v>
      </c>
      <c r="C482" s="12" t="s">
        <v>83</v>
      </c>
      <c r="D482" s="7">
        <v>326.65300000000002</v>
      </c>
      <c r="E482" s="7"/>
      <c r="F482" s="7"/>
      <c r="G482" s="7"/>
      <c r="H482" s="7"/>
      <c r="I482" s="7"/>
      <c r="J482" s="7"/>
      <c r="K482" s="7"/>
      <c r="L482" s="7"/>
      <c r="M482" s="6"/>
      <c r="O482" t="str">
        <f>""</f>
        <v/>
      </c>
      <c r="P482" t="s">
        <v>336</v>
      </c>
      <c r="Q482">
        <v>1</v>
      </c>
      <c r="R482">
        <f>IF(P482="기계경비", J482, 0)</f>
        <v>0</v>
      </c>
      <c r="S482">
        <f>IF(P482="운반비", J482, 0)</f>
        <v>0</v>
      </c>
      <c r="T482">
        <f>IF(P482="작업부산물", F482, 0)</f>
        <v>0</v>
      </c>
      <c r="U482">
        <f>IF(P482="관급", F482, 0)</f>
        <v>0</v>
      </c>
      <c r="V482">
        <f>IF(P482="외주비", J482, 0)</f>
        <v>0</v>
      </c>
      <c r="W482">
        <f>IF(P482="장비비", J482, 0)</f>
        <v>0</v>
      </c>
      <c r="X482">
        <f>IF(P482="폐기물처리비", L482, 0)</f>
        <v>0</v>
      </c>
      <c r="Y482">
        <f>IF(P482="가설비", J482, 0)</f>
        <v>0</v>
      </c>
      <c r="Z482">
        <f>IF(P482="잡비제외분", F482, 0)</f>
        <v>0</v>
      </c>
      <c r="AA482">
        <f>IF(P482="사급자재대", L482, 0)</f>
        <v>0</v>
      </c>
      <c r="AB482">
        <f>IF(P482="관급자재대", L482, 0)</f>
        <v>0</v>
      </c>
      <c r="AC482">
        <f>IF(P482="관급자 관급 자재대", L482, 0)</f>
        <v>0</v>
      </c>
      <c r="AD482">
        <f>IF(P482="사용자항목2", L482, 0)</f>
        <v>0</v>
      </c>
      <c r="AE482">
        <f>IF(P482="사용자항목3", L482, 0)</f>
        <v>0</v>
      </c>
      <c r="AF482">
        <f>IF(P482="사용자항목4", L482, 0)</f>
        <v>0</v>
      </c>
      <c r="AG482">
        <f>IF(P482="사용자항목5", L482, 0)</f>
        <v>0</v>
      </c>
      <c r="AH482">
        <f>IF(P482="사용자항목6", L482, 0)</f>
        <v>0</v>
      </c>
      <c r="AI482">
        <f>IF(P482="사용자항목7", L482, 0)</f>
        <v>0</v>
      </c>
      <c r="AJ482">
        <f>IF(P482="사용자항목8", L482, 0)</f>
        <v>0</v>
      </c>
      <c r="AK482">
        <f>IF(P482="사용자항목9", L482, 0)</f>
        <v>0</v>
      </c>
    </row>
    <row r="483" spans="1:37" ht="15.95" customHeight="1" x14ac:dyDescent="0.25">
      <c r="A483" s="5" t="s">
        <v>336</v>
      </c>
      <c r="B483" s="5" t="s">
        <v>426</v>
      </c>
      <c r="C483" s="12" t="s">
        <v>83</v>
      </c>
      <c r="D483" s="7">
        <v>0.36699999999999999</v>
      </c>
      <c r="E483" s="7"/>
      <c r="F483" s="7"/>
      <c r="G483" s="7"/>
      <c r="H483" s="7"/>
      <c r="I483" s="7"/>
      <c r="J483" s="7"/>
      <c r="K483" s="7"/>
      <c r="L483" s="7"/>
      <c r="M483" s="6"/>
      <c r="O483" t="str">
        <f>""</f>
        <v/>
      </c>
      <c r="P483" t="s">
        <v>336</v>
      </c>
      <c r="Q483">
        <v>1</v>
      </c>
      <c r="R483">
        <f>IF(P483="기계경비", J483, 0)</f>
        <v>0</v>
      </c>
      <c r="S483">
        <f>IF(P483="운반비", J483, 0)</f>
        <v>0</v>
      </c>
      <c r="T483">
        <f>IF(P483="작업부산물", F483, 0)</f>
        <v>0</v>
      </c>
      <c r="U483">
        <f>IF(P483="관급", F483, 0)</f>
        <v>0</v>
      </c>
      <c r="V483">
        <f>IF(P483="외주비", J483, 0)</f>
        <v>0</v>
      </c>
      <c r="W483">
        <f>IF(P483="장비비", J483, 0)</f>
        <v>0</v>
      </c>
      <c r="X483">
        <f>IF(P483="폐기물처리비", L483, 0)</f>
        <v>0</v>
      </c>
      <c r="Y483">
        <f>IF(P483="가설비", J483, 0)</f>
        <v>0</v>
      </c>
      <c r="Z483">
        <f>IF(P483="잡비제외분", F483, 0)</f>
        <v>0</v>
      </c>
      <c r="AA483">
        <f>IF(P483="사급자재대", L483, 0)</f>
        <v>0</v>
      </c>
      <c r="AB483">
        <f>IF(P483="관급자재대", L483, 0)</f>
        <v>0</v>
      </c>
      <c r="AC483">
        <f>IF(P483="관급자 관급 자재대", L483, 0)</f>
        <v>0</v>
      </c>
      <c r="AD483">
        <f>IF(P483="사용자항목2", L483, 0)</f>
        <v>0</v>
      </c>
      <c r="AE483">
        <f>IF(P483="사용자항목3", L483, 0)</f>
        <v>0</v>
      </c>
      <c r="AF483">
        <f>IF(P483="사용자항목4", L483, 0)</f>
        <v>0</v>
      </c>
      <c r="AG483">
        <f>IF(P483="사용자항목5", L483, 0)</f>
        <v>0</v>
      </c>
      <c r="AH483">
        <f>IF(P483="사용자항목6", L483, 0)</f>
        <v>0</v>
      </c>
      <c r="AI483">
        <f>IF(P483="사용자항목7", L483, 0)</f>
        <v>0</v>
      </c>
      <c r="AJ483">
        <f>IF(P483="사용자항목8", L483, 0)</f>
        <v>0</v>
      </c>
      <c r="AK483">
        <f>IF(P483="사용자항목9", L483, 0)</f>
        <v>0</v>
      </c>
    </row>
    <row r="484" spans="1:37" ht="15.95" customHeight="1" x14ac:dyDescent="0.25">
      <c r="A484" s="5" t="s">
        <v>336</v>
      </c>
      <c r="B484" s="5" t="s">
        <v>427</v>
      </c>
      <c r="C484" s="12" t="s">
        <v>83</v>
      </c>
      <c r="D484" s="7">
        <v>0.27700000000000002</v>
      </c>
      <c r="E484" s="7"/>
      <c r="F484" s="7"/>
      <c r="G484" s="7"/>
      <c r="H484" s="7"/>
      <c r="I484" s="7"/>
      <c r="J484" s="7"/>
      <c r="K484" s="7"/>
      <c r="L484" s="7"/>
      <c r="M484" s="6"/>
      <c r="O484" t="str">
        <f>""</f>
        <v/>
      </c>
      <c r="P484" t="s">
        <v>336</v>
      </c>
      <c r="Q484">
        <v>1</v>
      </c>
      <c r="R484">
        <f>IF(P484="기계경비", J484, 0)</f>
        <v>0</v>
      </c>
      <c r="S484">
        <f>IF(P484="운반비", J484, 0)</f>
        <v>0</v>
      </c>
      <c r="T484">
        <f>IF(P484="작업부산물", F484, 0)</f>
        <v>0</v>
      </c>
      <c r="U484">
        <f>IF(P484="관급", F484, 0)</f>
        <v>0</v>
      </c>
      <c r="V484">
        <f>IF(P484="외주비", J484, 0)</f>
        <v>0</v>
      </c>
      <c r="W484">
        <f>IF(P484="장비비", J484, 0)</f>
        <v>0</v>
      </c>
      <c r="X484">
        <f>IF(P484="폐기물처리비", L484, 0)</f>
        <v>0</v>
      </c>
      <c r="Y484">
        <f>IF(P484="가설비", J484, 0)</f>
        <v>0</v>
      </c>
      <c r="Z484">
        <f>IF(P484="잡비제외분", F484, 0)</f>
        <v>0</v>
      </c>
      <c r="AA484">
        <f>IF(P484="사급자재대", L484, 0)</f>
        <v>0</v>
      </c>
      <c r="AB484">
        <f>IF(P484="관급자재대", L484, 0)</f>
        <v>0</v>
      </c>
      <c r="AC484">
        <f>IF(P484="관급자 관급 자재대", L484, 0)</f>
        <v>0</v>
      </c>
      <c r="AD484">
        <f>IF(P484="사용자항목2", L484, 0)</f>
        <v>0</v>
      </c>
      <c r="AE484">
        <f>IF(P484="사용자항목3", L484, 0)</f>
        <v>0</v>
      </c>
      <c r="AF484">
        <f>IF(P484="사용자항목4", L484, 0)</f>
        <v>0</v>
      </c>
      <c r="AG484">
        <f>IF(P484="사용자항목5", L484, 0)</f>
        <v>0</v>
      </c>
      <c r="AH484">
        <f>IF(P484="사용자항목6", L484, 0)</f>
        <v>0</v>
      </c>
      <c r="AI484">
        <f>IF(P484="사용자항목7", L484, 0)</f>
        <v>0</v>
      </c>
      <c r="AJ484">
        <f>IF(P484="사용자항목8", L484, 0)</f>
        <v>0</v>
      </c>
      <c r="AK484">
        <f>IF(P484="사용자항목9", L484, 0)</f>
        <v>0</v>
      </c>
    </row>
    <row r="485" spans="1:37" ht="15.95" customHeight="1" x14ac:dyDescent="0.25">
      <c r="A485" s="5" t="s">
        <v>428</v>
      </c>
      <c r="B485" s="5" t="s">
        <v>429</v>
      </c>
      <c r="C485" s="12" t="s">
        <v>83</v>
      </c>
      <c r="D485" s="7">
        <v>392.02499999999998</v>
      </c>
      <c r="E485" s="7"/>
      <c r="F485" s="7"/>
      <c r="G485" s="7"/>
      <c r="H485" s="7"/>
      <c r="I485" s="7"/>
      <c r="J485" s="7"/>
      <c r="K485" s="7"/>
      <c r="L485" s="7"/>
      <c r="M485" s="6"/>
      <c r="O485" t="str">
        <f>""</f>
        <v/>
      </c>
      <c r="P485" t="s">
        <v>336</v>
      </c>
      <c r="Q485">
        <v>1</v>
      </c>
      <c r="R485">
        <f>IF(P485="기계경비", J485, 0)</f>
        <v>0</v>
      </c>
      <c r="S485">
        <f>IF(P485="운반비", J485, 0)</f>
        <v>0</v>
      </c>
      <c r="T485">
        <f>IF(P485="작업부산물", F485, 0)</f>
        <v>0</v>
      </c>
      <c r="U485">
        <f>IF(P485="관급", F485, 0)</f>
        <v>0</v>
      </c>
      <c r="V485">
        <f>IF(P485="외주비", J485, 0)</f>
        <v>0</v>
      </c>
      <c r="W485">
        <f>IF(P485="장비비", J485, 0)</f>
        <v>0</v>
      </c>
      <c r="X485">
        <f>IF(P485="폐기물처리비", L485, 0)</f>
        <v>0</v>
      </c>
      <c r="Y485">
        <f>IF(P485="가설비", J485, 0)</f>
        <v>0</v>
      </c>
      <c r="Z485">
        <f>IF(P485="잡비제외분", F485, 0)</f>
        <v>0</v>
      </c>
      <c r="AA485">
        <f>IF(P485="사급자재대", L485, 0)</f>
        <v>0</v>
      </c>
      <c r="AB485">
        <f>IF(P485="관급자재대", L485, 0)</f>
        <v>0</v>
      </c>
      <c r="AC485">
        <f>IF(P485="관급자 관급 자재대", L485, 0)</f>
        <v>0</v>
      </c>
      <c r="AD485">
        <f>IF(P485="사용자항목2", L485, 0)</f>
        <v>0</v>
      </c>
      <c r="AE485">
        <f>IF(P485="사용자항목3", L485, 0)</f>
        <v>0</v>
      </c>
      <c r="AF485">
        <f>IF(P485="사용자항목4", L485, 0)</f>
        <v>0</v>
      </c>
      <c r="AG485">
        <f>IF(P485="사용자항목5", L485, 0)</f>
        <v>0</v>
      </c>
      <c r="AH485">
        <f>IF(P485="사용자항목6", L485, 0)</f>
        <v>0</v>
      </c>
      <c r="AI485">
        <f>IF(P485="사용자항목7", L485, 0)</f>
        <v>0</v>
      </c>
      <c r="AJ485">
        <f>IF(P485="사용자항목8", L485, 0)</f>
        <v>0</v>
      </c>
      <c r="AK485">
        <f>IF(P485="사용자항목9", L485, 0)</f>
        <v>0</v>
      </c>
    </row>
    <row r="486" spans="1:37" ht="15.95" customHeight="1" x14ac:dyDescent="0.25">
      <c r="A486" s="6"/>
      <c r="B486" s="6"/>
      <c r="C486" s="13"/>
      <c r="D486" s="7"/>
      <c r="E486" s="7"/>
      <c r="F486" s="7"/>
      <c r="G486" s="7"/>
      <c r="H486" s="7"/>
      <c r="I486" s="7"/>
      <c r="J486" s="7"/>
      <c r="K486" s="7"/>
      <c r="L486" s="7"/>
      <c r="M486" s="6"/>
    </row>
    <row r="487" spans="1:37" ht="15.95" customHeight="1" x14ac:dyDescent="0.25">
      <c r="A487" s="6"/>
      <c r="B487" s="6"/>
      <c r="C487" s="13"/>
      <c r="D487" s="7"/>
      <c r="E487" s="7"/>
      <c r="F487" s="7"/>
      <c r="G487" s="7"/>
      <c r="H487" s="7"/>
      <c r="I487" s="7"/>
      <c r="J487" s="7"/>
      <c r="K487" s="7"/>
      <c r="L487" s="7"/>
      <c r="M487" s="6"/>
    </row>
    <row r="488" spans="1:37" ht="15.95" customHeight="1" x14ac:dyDescent="0.25">
      <c r="A488" s="6"/>
      <c r="B488" s="6"/>
      <c r="C488" s="13"/>
      <c r="D488" s="7"/>
      <c r="E488" s="7"/>
      <c r="F488" s="7"/>
      <c r="G488" s="7"/>
      <c r="H488" s="7"/>
      <c r="I488" s="7"/>
      <c r="J488" s="7"/>
      <c r="K488" s="7"/>
      <c r="L488" s="7"/>
      <c r="M488" s="6"/>
    </row>
    <row r="489" spans="1:37" ht="15.95" customHeight="1" x14ac:dyDescent="0.25">
      <c r="A489" s="6"/>
      <c r="B489" s="6"/>
      <c r="C489" s="13"/>
      <c r="D489" s="7"/>
      <c r="E489" s="7"/>
      <c r="F489" s="7"/>
      <c r="G489" s="7"/>
      <c r="H489" s="7"/>
      <c r="I489" s="7"/>
      <c r="J489" s="7"/>
      <c r="K489" s="7"/>
      <c r="L489" s="7"/>
      <c r="M489" s="6"/>
    </row>
    <row r="490" spans="1:37" ht="15.95" customHeight="1" x14ac:dyDescent="0.25">
      <c r="A490" s="6"/>
      <c r="B490" s="6"/>
      <c r="C490" s="13"/>
      <c r="D490" s="7"/>
      <c r="E490" s="7"/>
      <c r="F490" s="7"/>
      <c r="G490" s="7"/>
      <c r="H490" s="7"/>
      <c r="I490" s="7"/>
      <c r="J490" s="7"/>
      <c r="K490" s="7"/>
      <c r="L490" s="7"/>
      <c r="M490" s="6"/>
    </row>
    <row r="491" spans="1:37" ht="15.95" customHeight="1" x14ac:dyDescent="0.25">
      <c r="A491" s="6"/>
      <c r="B491" s="6"/>
      <c r="C491" s="13"/>
      <c r="D491" s="7"/>
      <c r="E491" s="7"/>
      <c r="F491" s="7"/>
      <c r="G491" s="7"/>
      <c r="H491" s="7"/>
      <c r="I491" s="7"/>
      <c r="J491" s="7"/>
      <c r="K491" s="7"/>
      <c r="L491" s="7"/>
      <c r="M491" s="6"/>
    </row>
    <row r="492" spans="1:37" ht="15.95" customHeight="1" x14ac:dyDescent="0.25">
      <c r="A492" s="6"/>
      <c r="B492" s="6"/>
      <c r="C492" s="13"/>
      <c r="D492" s="7"/>
      <c r="E492" s="7"/>
      <c r="F492" s="7"/>
      <c r="G492" s="7"/>
      <c r="H492" s="7"/>
      <c r="I492" s="7"/>
      <c r="J492" s="7"/>
      <c r="K492" s="7"/>
      <c r="L492" s="7"/>
      <c r="M492" s="6"/>
    </row>
    <row r="493" spans="1:37" ht="15.95" customHeight="1" x14ac:dyDescent="0.25">
      <c r="A493" s="6"/>
      <c r="B493" s="6"/>
      <c r="C493" s="13"/>
      <c r="D493" s="7"/>
      <c r="E493" s="7"/>
      <c r="F493" s="7"/>
      <c r="G493" s="7"/>
      <c r="H493" s="7"/>
      <c r="I493" s="7"/>
      <c r="J493" s="7"/>
      <c r="K493" s="7"/>
      <c r="L493" s="7"/>
      <c r="M493" s="6"/>
    </row>
    <row r="494" spans="1:37" ht="15.95" customHeight="1" x14ac:dyDescent="0.25">
      <c r="A494" s="6"/>
      <c r="B494" s="6"/>
      <c r="C494" s="13"/>
      <c r="D494" s="7"/>
      <c r="E494" s="7"/>
      <c r="F494" s="7"/>
      <c r="G494" s="7"/>
      <c r="H494" s="7"/>
      <c r="I494" s="7"/>
      <c r="J494" s="7"/>
      <c r="K494" s="7"/>
      <c r="L494" s="7"/>
      <c r="M494" s="6"/>
    </row>
    <row r="495" spans="1:37" ht="15.95" customHeight="1" x14ac:dyDescent="0.25">
      <c r="A495" s="6"/>
      <c r="B495" s="6"/>
      <c r="C495" s="13"/>
      <c r="D495" s="7"/>
      <c r="E495" s="7"/>
      <c r="F495" s="7"/>
      <c r="G495" s="7"/>
      <c r="H495" s="7"/>
      <c r="I495" s="7"/>
      <c r="J495" s="7"/>
      <c r="K495" s="7"/>
      <c r="L495" s="7"/>
      <c r="M495" s="6"/>
    </row>
    <row r="496" spans="1:37" ht="15.95" customHeight="1" x14ac:dyDescent="0.25">
      <c r="A496" s="6"/>
      <c r="B496" s="6"/>
      <c r="C496" s="13"/>
      <c r="D496" s="7"/>
      <c r="E496" s="7"/>
      <c r="F496" s="7"/>
      <c r="G496" s="7"/>
      <c r="H496" s="7"/>
      <c r="I496" s="7"/>
      <c r="J496" s="7"/>
      <c r="K496" s="7"/>
      <c r="L496" s="7"/>
      <c r="M496" s="6"/>
    </row>
    <row r="497" spans="1:38" ht="15.95" customHeight="1" x14ac:dyDescent="0.25">
      <c r="A497" s="6"/>
      <c r="B497" s="6"/>
      <c r="C497" s="13"/>
      <c r="D497" s="7"/>
      <c r="E497" s="7"/>
      <c r="F497" s="7"/>
      <c r="G497" s="7"/>
      <c r="H497" s="7"/>
      <c r="I497" s="7"/>
      <c r="J497" s="7"/>
      <c r="K497" s="7"/>
      <c r="L497" s="7"/>
      <c r="M497" s="6"/>
    </row>
    <row r="498" spans="1:38" ht="15.95" customHeight="1" x14ac:dyDescent="0.25">
      <c r="A498" s="6"/>
      <c r="B498" s="6"/>
      <c r="C498" s="13"/>
      <c r="D498" s="7"/>
      <c r="E498" s="7"/>
      <c r="F498" s="7"/>
      <c r="G498" s="7"/>
      <c r="H498" s="7"/>
      <c r="I498" s="7"/>
      <c r="J498" s="7"/>
      <c r="K498" s="7"/>
      <c r="L498" s="7"/>
      <c r="M498" s="6"/>
    </row>
    <row r="499" spans="1:38" ht="15.95" customHeight="1" x14ac:dyDescent="0.25">
      <c r="A499" s="6"/>
      <c r="B499" s="6"/>
      <c r="C499" s="13"/>
      <c r="D499" s="7"/>
      <c r="E499" s="7"/>
      <c r="F499" s="7"/>
      <c r="G499" s="7"/>
      <c r="H499" s="7"/>
      <c r="I499" s="7"/>
      <c r="J499" s="7"/>
      <c r="K499" s="7"/>
      <c r="L499" s="7"/>
      <c r="M499" s="6"/>
    </row>
    <row r="500" spans="1:38" ht="15.95" customHeight="1" x14ac:dyDescent="0.25">
      <c r="A500" s="6"/>
      <c r="B500" s="6"/>
      <c r="C500" s="13"/>
      <c r="D500" s="7"/>
      <c r="E500" s="7"/>
      <c r="F500" s="7"/>
      <c r="G500" s="7"/>
      <c r="H500" s="7"/>
      <c r="I500" s="7"/>
      <c r="J500" s="7"/>
      <c r="K500" s="7"/>
      <c r="L500" s="7"/>
      <c r="M500" s="6"/>
    </row>
    <row r="501" spans="1:38" ht="15.95" customHeight="1" x14ac:dyDescent="0.25">
      <c r="A501" s="6"/>
      <c r="B501" s="6"/>
      <c r="C501" s="13"/>
      <c r="D501" s="7"/>
      <c r="E501" s="7"/>
      <c r="F501" s="7"/>
      <c r="G501" s="7"/>
      <c r="H501" s="7"/>
      <c r="I501" s="7"/>
      <c r="J501" s="7"/>
      <c r="K501" s="7"/>
      <c r="L501" s="7"/>
      <c r="M501" s="6"/>
    </row>
    <row r="502" spans="1:38" ht="15.95" customHeight="1" x14ac:dyDescent="0.25">
      <c r="A502" s="6"/>
      <c r="B502" s="6"/>
      <c r="C502" s="13"/>
      <c r="D502" s="7"/>
      <c r="E502" s="7"/>
      <c r="F502" s="7"/>
      <c r="G502" s="7"/>
      <c r="H502" s="7"/>
      <c r="I502" s="7"/>
      <c r="J502" s="7"/>
      <c r="K502" s="7"/>
      <c r="L502" s="7"/>
      <c r="M502" s="6"/>
    </row>
    <row r="503" spans="1:38" ht="15.95" customHeight="1" x14ac:dyDescent="0.25">
      <c r="A503" s="6"/>
      <c r="B503" s="6"/>
      <c r="C503" s="13"/>
      <c r="D503" s="7"/>
      <c r="E503" s="7"/>
      <c r="F503" s="7"/>
      <c r="G503" s="7"/>
      <c r="H503" s="7"/>
      <c r="I503" s="7"/>
      <c r="J503" s="7"/>
      <c r="K503" s="7"/>
      <c r="L503" s="7"/>
      <c r="M503" s="6"/>
    </row>
    <row r="504" spans="1:38" ht="15.95" customHeight="1" x14ac:dyDescent="0.25">
      <c r="A504" s="9" t="s">
        <v>96</v>
      </c>
      <c r="B504" s="8"/>
      <c r="C504" s="14"/>
      <c r="D504" s="10"/>
      <c r="E504" s="7"/>
      <c r="F504" s="10">
        <f>ROUNDDOWN(SUMIF(Q481:Q503, "1", F481:F503), 0)</f>
        <v>0</v>
      </c>
      <c r="G504" s="7"/>
      <c r="H504" s="10">
        <f>ROUNDDOWN(SUMIF(Q481:Q503, "1", H481:H503), 0)</f>
        <v>0</v>
      </c>
      <c r="I504" s="7"/>
      <c r="J504" s="10">
        <f>ROUNDDOWN(SUMIF(Q481:Q503, "1", J481:J503), 0)</f>
        <v>0</v>
      </c>
      <c r="K504" s="7"/>
      <c r="L504" s="10">
        <f>F504+H504+J504</f>
        <v>0</v>
      </c>
      <c r="M504" s="8"/>
      <c r="R504">
        <f t="shared" ref="R504:AL504" si="179">ROUNDDOWN(SUM(R481:R485), 0)</f>
        <v>0</v>
      </c>
      <c r="S504">
        <f t="shared" si="179"/>
        <v>0</v>
      </c>
      <c r="T504">
        <f t="shared" si="179"/>
        <v>0</v>
      </c>
      <c r="U504">
        <f t="shared" si="179"/>
        <v>0</v>
      </c>
      <c r="V504">
        <f t="shared" si="179"/>
        <v>0</v>
      </c>
      <c r="W504">
        <f t="shared" si="179"/>
        <v>0</v>
      </c>
      <c r="X504">
        <f t="shared" si="179"/>
        <v>0</v>
      </c>
      <c r="Y504">
        <f t="shared" si="179"/>
        <v>0</v>
      </c>
      <c r="Z504">
        <f t="shared" si="179"/>
        <v>0</v>
      </c>
      <c r="AA504">
        <f t="shared" si="179"/>
        <v>0</v>
      </c>
      <c r="AB504">
        <f t="shared" si="179"/>
        <v>0</v>
      </c>
      <c r="AC504">
        <f t="shared" si="179"/>
        <v>0</v>
      </c>
      <c r="AD504">
        <f t="shared" si="179"/>
        <v>0</v>
      </c>
      <c r="AE504">
        <f t="shared" si="179"/>
        <v>0</v>
      </c>
      <c r="AF504">
        <f t="shared" si="179"/>
        <v>0</v>
      </c>
      <c r="AG504">
        <f t="shared" si="179"/>
        <v>0</v>
      </c>
      <c r="AH504">
        <f t="shared" si="179"/>
        <v>0</v>
      </c>
      <c r="AI504">
        <f t="shared" si="179"/>
        <v>0</v>
      </c>
      <c r="AJ504">
        <f t="shared" si="179"/>
        <v>0</v>
      </c>
      <c r="AK504">
        <f t="shared" si="179"/>
        <v>0</v>
      </c>
      <c r="AL504">
        <f t="shared" si="179"/>
        <v>0</v>
      </c>
    </row>
    <row r="505" spans="1:38" ht="15.95" customHeight="1" x14ac:dyDescent="0.25">
      <c r="A505" s="19" t="s">
        <v>373</v>
      </c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</row>
    <row r="506" spans="1:38" ht="15.95" customHeight="1" x14ac:dyDescent="0.25">
      <c r="A506" s="5" t="s">
        <v>374</v>
      </c>
      <c r="B506" s="6"/>
      <c r="C506" s="12" t="s">
        <v>46</v>
      </c>
      <c r="D506" s="7">
        <v>1</v>
      </c>
      <c r="E506" s="7"/>
      <c r="F506" s="7"/>
      <c r="G506" s="7"/>
      <c r="H506" s="7"/>
      <c r="I506" s="7"/>
      <c r="J506" s="7"/>
      <c r="K506" s="7"/>
      <c r="L506" s="7"/>
      <c r="M506" s="6"/>
      <c r="O506" t="str">
        <f>""</f>
        <v/>
      </c>
      <c r="P506" s="1" t="s">
        <v>95</v>
      </c>
      <c r="Q506">
        <v>1</v>
      </c>
      <c r="R506">
        <f>IF(P506="기계경비", J506, 0)</f>
        <v>0</v>
      </c>
      <c r="S506">
        <f>IF(P506="운반비", J506, 0)</f>
        <v>0</v>
      </c>
      <c r="T506">
        <f>IF(P506="작업부산물", F506, 0)</f>
        <v>0</v>
      </c>
      <c r="U506">
        <f>IF(P506="관급", F506, 0)</f>
        <v>0</v>
      </c>
      <c r="V506">
        <f>IF(P506="외주비", J506, 0)</f>
        <v>0</v>
      </c>
      <c r="W506">
        <f>IF(P506="장비비", J506, 0)</f>
        <v>0</v>
      </c>
      <c r="X506">
        <f>IF(P506="폐기물처리비", J506, 0)</f>
        <v>0</v>
      </c>
      <c r="Y506">
        <f>IF(P506="가설비", J506, 0)</f>
        <v>0</v>
      </c>
      <c r="Z506">
        <f>IF(P506="잡비제외분", F506, 0)</f>
        <v>0</v>
      </c>
      <c r="AA506">
        <f>IF(P506="사급자재대", L506, 0)</f>
        <v>0</v>
      </c>
      <c r="AB506">
        <f>IF(P506="관급자재대", L506, 0)</f>
        <v>0</v>
      </c>
      <c r="AC506">
        <f>IF(P506="관급자 관급 자재대", L506, 0)</f>
        <v>0</v>
      </c>
      <c r="AD506">
        <f>IF(P506="사용자항목2", L506, 0)</f>
        <v>0</v>
      </c>
      <c r="AE506">
        <f>IF(P506="사용자항목3", L506, 0)</f>
        <v>0</v>
      </c>
      <c r="AF506">
        <f>IF(P506="사용자항목4", L506, 0)</f>
        <v>0</v>
      </c>
      <c r="AG506">
        <f>IF(P506="사용자항목5", L506, 0)</f>
        <v>0</v>
      </c>
      <c r="AH506">
        <f>IF(P506="사용자항목6", L506, 0)</f>
        <v>0</v>
      </c>
      <c r="AI506">
        <f>IF(P506="사용자항목7", L506, 0)</f>
        <v>0</v>
      </c>
      <c r="AJ506">
        <f>IF(P506="사용자항목8", L506, 0)</f>
        <v>0</v>
      </c>
      <c r="AK506">
        <f>IF(P506="사용자항목9", L506, 0)</f>
        <v>0</v>
      </c>
    </row>
    <row r="507" spans="1:38" ht="15.95" customHeight="1" x14ac:dyDescent="0.25">
      <c r="A507" s="6"/>
      <c r="B507" s="6"/>
      <c r="C507" s="13"/>
      <c r="D507" s="7"/>
      <c r="E507" s="7"/>
      <c r="F507" s="7"/>
      <c r="G507" s="7"/>
      <c r="H507" s="7"/>
      <c r="I507" s="7"/>
      <c r="J507" s="7"/>
      <c r="K507" s="7"/>
      <c r="L507" s="7"/>
      <c r="M507" s="6"/>
    </row>
    <row r="508" spans="1:38" ht="15.95" customHeight="1" x14ac:dyDescent="0.25">
      <c r="A508" s="6"/>
      <c r="B508" s="6"/>
      <c r="C508" s="13"/>
      <c r="D508" s="7"/>
      <c r="E508" s="7"/>
      <c r="F508" s="7"/>
      <c r="G508" s="7"/>
      <c r="H508" s="7"/>
      <c r="I508" s="7"/>
      <c r="J508" s="7"/>
      <c r="K508" s="7"/>
      <c r="L508" s="7"/>
      <c r="M508" s="6"/>
    </row>
    <row r="509" spans="1:38" ht="15.95" customHeight="1" x14ac:dyDescent="0.25">
      <c r="A509" s="6"/>
      <c r="B509" s="6"/>
      <c r="C509" s="13"/>
      <c r="D509" s="7"/>
      <c r="E509" s="7"/>
      <c r="F509" s="7"/>
      <c r="G509" s="7"/>
      <c r="H509" s="7"/>
      <c r="I509" s="7"/>
      <c r="J509" s="7"/>
      <c r="K509" s="7"/>
      <c r="L509" s="7"/>
      <c r="M509" s="6"/>
    </row>
    <row r="510" spans="1:38" ht="15.95" customHeight="1" x14ac:dyDescent="0.25">
      <c r="A510" s="6"/>
      <c r="B510" s="6"/>
      <c r="C510" s="13"/>
      <c r="D510" s="7"/>
      <c r="E510" s="7"/>
      <c r="F510" s="7"/>
      <c r="G510" s="7"/>
      <c r="H510" s="7"/>
      <c r="I510" s="7"/>
      <c r="J510" s="7"/>
      <c r="K510" s="7"/>
      <c r="L510" s="7"/>
      <c r="M510" s="6"/>
    </row>
    <row r="511" spans="1:38" ht="15.95" customHeight="1" x14ac:dyDescent="0.25">
      <c r="A511" s="6"/>
      <c r="B511" s="6"/>
      <c r="C511" s="13"/>
      <c r="D511" s="7"/>
      <c r="E511" s="7"/>
      <c r="F511" s="7"/>
      <c r="G511" s="7"/>
      <c r="H511" s="7"/>
      <c r="I511" s="7"/>
      <c r="J511" s="7"/>
      <c r="K511" s="7"/>
      <c r="L511" s="7"/>
      <c r="M511" s="6"/>
    </row>
    <row r="512" spans="1:38" ht="15.95" customHeight="1" x14ac:dyDescent="0.25">
      <c r="A512" s="6"/>
      <c r="B512" s="6"/>
      <c r="C512" s="13"/>
      <c r="D512" s="7"/>
      <c r="E512" s="7"/>
      <c r="F512" s="7"/>
      <c r="G512" s="7"/>
      <c r="H512" s="7"/>
      <c r="I512" s="7"/>
      <c r="J512" s="7"/>
      <c r="K512" s="7"/>
      <c r="L512" s="7"/>
      <c r="M512" s="6"/>
    </row>
    <row r="513" spans="1:13" ht="15.95" customHeight="1" x14ac:dyDescent="0.25">
      <c r="A513" s="6"/>
      <c r="B513" s="6"/>
      <c r="C513" s="13"/>
      <c r="D513" s="7"/>
      <c r="E513" s="7"/>
      <c r="F513" s="7"/>
      <c r="G513" s="7"/>
      <c r="H513" s="7"/>
      <c r="I513" s="7"/>
      <c r="J513" s="7"/>
      <c r="K513" s="7"/>
      <c r="L513" s="7"/>
      <c r="M513" s="6"/>
    </row>
    <row r="514" spans="1:13" ht="15.95" customHeight="1" x14ac:dyDescent="0.25">
      <c r="A514" s="6"/>
      <c r="B514" s="6"/>
      <c r="C514" s="13"/>
      <c r="D514" s="7"/>
      <c r="E514" s="7"/>
      <c r="F514" s="7"/>
      <c r="G514" s="7"/>
      <c r="H514" s="7"/>
      <c r="I514" s="7"/>
      <c r="J514" s="7"/>
      <c r="K514" s="7"/>
      <c r="L514" s="7"/>
      <c r="M514" s="6"/>
    </row>
    <row r="515" spans="1:13" ht="15.95" customHeight="1" x14ac:dyDescent="0.25">
      <c r="A515" s="6"/>
      <c r="B515" s="6"/>
      <c r="C515" s="13"/>
      <c r="D515" s="7"/>
      <c r="E515" s="7"/>
      <c r="F515" s="7"/>
      <c r="G515" s="7"/>
      <c r="H515" s="7"/>
      <c r="I515" s="7"/>
      <c r="J515" s="7"/>
      <c r="K515" s="7"/>
      <c r="L515" s="7"/>
      <c r="M515" s="6"/>
    </row>
    <row r="516" spans="1:13" ht="15.95" customHeight="1" x14ac:dyDescent="0.25">
      <c r="A516" s="6"/>
      <c r="B516" s="6"/>
      <c r="C516" s="13"/>
      <c r="D516" s="7"/>
      <c r="E516" s="7"/>
      <c r="F516" s="7"/>
      <c r="G516" s="7"/>
      <c r="H516" s="7"/>
      <c r="I516" s="7"/>
      <c r="J516" s="7"/>
      <c r="K516" s="7"/>
      <c r="L516" s="7"/>
      <c r="M516" s="6"/>
    </row>
    <row r="517" spans="1:13" ht="15.95" customHeight="1" x14ac:dyDescent="0.25">
      <c r="A517" s="6"/>
      <c r="B517" s="6"/>
      <c r="C517" s="13"/>
      <c r="D517" s="7"/>
      <c r="E517" s="7"/>
      <c r="F517" s="7"/>
      <c r="G517" s="7"/>
      <c r="H517" s="7"/>
      <c r="I517" s="7"/>
      <c r="J517" s="7"/>
      <c r="K517" s="7"/>
      <c r="L517" s="7"/>
      <c r="M517" s="6"/>
    </row>
    <row r="518" spans="1:13" ht="15.95" customHeight="1" x14ac:dyDescent="0.25">
      <c r="A518" s="6"/>
      <c r="B518" s="6"/>
      <c r="C518" s="13"/>
      <c r="D518" s="7"/>
      <c r="E518" s="7"/>
      <c r="F518" s="7"/>
      <c r="G518" s="7"/>
      <c r="H518" s="7"/>
      <c r="I518" s="7"/>
      <c r="J518" s="7"/>
      <c r="K518" s="7"/>
      <c r="L518" s="7"/>
      <c r="M518" s="6"/>
    </row>
    <row r="519" spans="1:13" ht="15.95" customHeight="1" x14ac:dyDescent="0.25">
      <c r="A519" s="6"/>
      <c r="B519" s="6"/>
      <c r="C519" s="13"/>
      <c r="D519" s="7"/>
      <c r="E519" s="7"/>
      <c r="F519" s="7"/>
      <c r="G519" s="7"/>
      <c r="H519" s="7"/>
      <c r="I519" s="7"/>
      <c r="J519" s="7"/>
      <c r="K519" s="7"/>
      <c r="L519" s="7"/>
      <c r="M519" s="6"/>
    </row>
    <row r="520" spans="1:13" ht="15.95" customHeight="1" x14ac:dyDescent="0.25">
      <c r="A520" s="6"/>
      <c r="B520" s="6"/>
      <c r="C520" s="13"/>
      <c r="D520" s="7"/>
      <c r="E520" s="7"/>
      <c r="F520" s="7"/>
      <c r="G520" s="7"/>
      <c r="H520" s="7"/>
      <c r="I520" s="7"/>
      <c r="J520" s="7"/>
      <c r="K520" s="7"/>
      <c r="L520" s="7"/>
      <c r="M520" s="6"/>
    </row>
    <row r="521" spans="1:13" ht="15.95" customHeight="1" x14ac:dyDescent="0.25">
      <c r="A521" s="6"/>
      <c r="B521" s="6"/>
      <c r="C521" s="13"/>
      <c r="D521" s="7"/>
      <c r="E521" s="7"/>
      <c r="F521" s="7"/>
      <c r="G521" s="7"/>
      <c r="H521" s="7"/>
      <c r="I521" s="7"/>
      <c r="J521" s="7"/>
      <c r="K521" s="7"/>
      <c r="L521" s="7"/>
      <c r="M521" s="6"/>
    </row>
    <row r="522" spans="1:13" ht="15.95" customHeight="1" x14ac:dyDescent="0.25">
      <c r="A522" s="6"/>
      <c r="B522" s="6"/>
      <c r="C522" s="13"/>
      <c r="D522" s="7"/>
      <c r="E522" s="7"/>
      <c r="F522" s="7"/>
      <c r="G522" s="7"/>
      <c r="H522" s="7"/>
      <c r="I522" s="7"/>
      <c r="J522" s="7"/>
      <c r="K522" s="7"/>
      <c r="L522" s="7"/>
      <c r="M522" s="6"/>
    </row>
    <row r="523" spans="1:13" ht="15.95" customHeight="1" x14ac:dyDescent="0.25">
      <c r="A523" s="6"/>
      <c r="B523" s="6"/>
      <c r="C523" s="13"/>
      <c r="D523" s="7"/>
      <c r="E523" s="7"/>
      <c r="F523" s="7"/>
      <c r="G523" s="7"/>
      <c r="H523" s="7"/>
      <c r="I523" s="7"/>
      <c r="J523" s="7"/>
      <c r="K523" s="7"/>
      <c r="L523" s="7"/>
      <c r="M523" s="6"/>
    </row>
    <row r="524" spans="1:13" ht="15.95" customHeight="1" x14ac:dyDescent="0.25">
      <c r="A524" s="6"/>
      <c r="B524" s="6"/>
      <c r="C524" s="13"/>
      <c r="D524" s="7"/>
      <c r="E524" s="7"/>
      <c r="F524" s="7"/>
      <c r="G524" s="7"/>
      <c r="H524" s="7"/>
      <c r="I524" s="7"/>
      <c r="J524" s="7"/>
      <c r="K524" s="7"/>
      <c r="L524" s="7"/>
      <c r="M524" s="6"/>
    </row>
    <row r="525" spans="1:13" ht="15.95" customHeight="1" x14ac:dyDescent="0.25">
      <c r="A525" s="6"/>
      <c r="B525" s="6"/>
      <c r="C525" s="13"/>
      <c r="D525" s="7"/>
      <c r="E525" s="7"/>
      <c r="F525" s="7"/>
      <c r="G525" s="7"/>
      <c r="H525" s="7"/>
      <c r="I525" s="7"/>
      <c r="J525" s="7"/>
      <c r="K525" s="7"/>
      <c r="L525" s="7"/>
      <c r="M525" s="6"/>
    </row>
    <row r="526" spans="1:13" ht="15.95" customHeight="1" x14ac:dyDescent="0.25">
      <c r="A526" s="6"/>
      <c r="B526" s="6"/>
      <c r="C526" s="13"/>
      <c r="D526" s="7"/>
      <c r="E526" s="7"/>
      <c r="F526" s="7"/>
      <c r="G526" s="7"/>
      <c r="H526" s="7"/>
      <c r="I526" s="7"/>
      <c r="J526" s="7"/>
      <c r="K526" s="7"/>
      <c r="L526" s="7"/>
      <c r="M526" s="6"/>
    </row>
    <row r="527" spans="1:13" ht="15.95" customHeight="1" x14ac:dyDescent="0.25">
      <c r="A527" s="6"/>
      <c r="B527" s="6"/>
      <c r="C527" s="13"/>
      <c r="D527" s="7"/>
      <c r="E527" s="7"/>
      <c r="F527" s="7"/>
      <c r="G527" s="7"/>
      <c r="H527" s="7"/>
      <c r="I527" s="7"/>
      <c r="J527" s="7"/>
      <c r="K527" s="7"/>
      <c r="L527" s="7"/>
      <c r="M527" s="6"/>
    </row>
    <row r="528" spans="1:13" ht="15.95" customHeight="1" x14ac:dyDescent="0.25">
      <c r="A528" s="6"/>
      <c r="B528" s="6"/>
      <c r="C528" s="13"/>
      <c r="D528" s="7"/>
      <c r="E528" s="7"/>
      <c r="F528" s="7"/>
      <c r="G528" s="7"/>
      <c r="H528" s="7"/>
      <c r="I528" s="7"/>
      <c r="J528" s="7"/>
      <c r="K528" s="7"/>
      <c r="L528" s="7"/>
      <c r="M528" s="6"/>
    </row>
    <row r="529" spans="1:38" ht="15.95" customHeight="1" x14ac:dyDescent="0.25">
      <c r="A529" s="9" t="s">
        <v>96</v>
      </c>
      <c r="B529" s="8"/>
      <c r="C529" s="14"/>
      <c r="D529" s="10"/>
      <c r="E529" s="7"/>
      <c r="F529" s="10">
        <f>ROUNDDOWN(SUMIF(Q506:Q528, "1", F506:F528), 0)</f>
        <v>0</v>
      </c>
      <c r="G529" s="7"/>
      <c r="H529" s="10">
        <f>ROUNDDOWN(SUMIF(Q506:Q528, "1", H506:H528), 0)</f>
        <v>0</v>
      </c>
      <c r="I529" s="7"/>
      <c r="J529" s="10">
        <f>ROUNDDOWN(SUMIF(Q506:Q528, "1", J506:J528), 0)</f>
        <v>0</v>
      </c>
      <c r="K529" s="7"/>
      <c r="L529" s="10">
        <f>F529+H529+J529</f>
        <v>0</v>
      </c>
      <c r="M529" s="8"/>
      <c r="R529">
        <f t="shared" ref="R529:AL529" si="180">ROUNDDOWN(SUM(R506:R506), 0)</f>
        <v>0</v>
      </c>
      <c r="S529">
        <f t="shared" si="180"/>
        <v>0</v>
      </c>
      <c r="T529">
        <f t="shared" si="180"/>
        <v>0</v>
      </c>
      <c r="U529">
        <f t="shared" si="180"/>
        <v>0</v>
      </c>
      <c r="V529">
        <f t="shared" si="180"/>
        <v>0</v>
      </c>
      <c r="W529">
        <f t="shared" si="180"/>
        <v>0</v>
      </c>
      <c r="X529">
        <f t="shared" si="180"/>
        <v>0</v>
      </c>
      <c r="Y529">
        <f t="shared" si="180"/>
        <v>0</v>
      </c>
      <c r="Z529">
        <f t="shared" si="180"/>
        <v>0</v>
      </c>
      <c r="AA529">
        <f t="shared" si="180"/>
        <v>0</v>
      </c>
      <c r="AB529">
        <f t="shared" si="180"/>
        <v>0</v>
      </c>
      <c r="AC529">
        <f t="shared" si="180"/>
        <v>0</v>
      </c>
      <c r="AD529">
        <f t="shared" si="180"/>
        <v>0</v>
      </c>
      <c r="AE529">
        <f t="shared" si="180"/>
        <v>0</v>
      </c>
      <c r="AF529">
        <f t="shared" si="180"/>
        <v>0</v>
      </c>
      <c r="AG529">
        <f t="shared" si="180"/>
        <v>0</v>
      </c>
      <c r="AH529">
        <f t="shared" si="180"/>
        <v>0</v>
      </c>
      <c r="AI529">
        <f t="shared" si="180"/>
        <v>0</v>
      </c>
      <c r="AJ529">
        <f t="shared" si="180"/>
        <v>0</v>
      </c>
      <c r="AK529">
        <f t="shared" si="180"/>
        <v>0</v>
      </c>
      <c r="AL529">
        <f t="shared" si="180"/>
        <v>0</v>
      </c>
    </row>
  </sheetData>
  <mergeCells count="31">
    <mergeCell ref="A230:M230"/>
    <mergeCell ref="A255:M255"/>
    <mergeCell ref="A455:M455"/>
    <mergeCell ref="A480:M480"/>
    <mergeCell ref="A305:M305"/>
    <mergeCell ref="A330:M330"/>
    <mergeCell ref="A355:M355"/>
    <mergeCell ref="A380:M380"/>
    <mergeCell ref="A405:M405"/>
    <mergeCell ref="A430:M430"/>
    <mergeCell ref="A80:M80"/>
    <mergeCell ref="A130:M130"/>
    <mergeCell ref="A155:M155"/>
    <mergeCell ref="A180:M180"/>
    <mergeCell ref="A205:M205"/>
    <mergeCell ref="A505:M505"/>
    <mergeCell ref="A1:M1"/>
    <mergeCell ref="A2:M2"/>
    <mergeCell ref="A3:A4"/>
    <mergeCell ref="B3:B4"/>
    <mergeCell ref="C3:C4"/>
    <mergeCell ref="D3:D4"/>
    <mergeCell ref="M3:M4"/>
    <mergeCell ref="E3:F3"/>
    <mergeCell ref="G3:H3"/>
    <mergeCell ref="I3:J3"/>
    <mergeCell ref="A280:M280"/>
    <mergeCell ref="K3:L3"/>
    <mergeCell ref="A5:M5"/>
    <mergeCell ref="A30:M30"/>
    <mergeCell ref="A55:M55"/>
  </mergeCells>
  <phoneticPr fontId="1" type="noConversion"/>
  <conditionalFormatting sqref="A5:M529">
    <cfRule type="containsText" dxfId="1" priority="1" stopIfTrue="1" operator="containsText" text=".">
      <formula>NOT(ISERROR(SEARCH(".",A5)))</formula>
    </cfRule>
    <cfRule type="notContainsText" dxfId="0" priority="2" stopIfTrue="1" operator="notContains" text=".">
      <formula>ISERROR(SEARCH(".",A5))</formula>
    </cfRule>
  </conditionalFormatting>
  <pageMargins left="0.74803149606299213" right="0" top="0.55118110236220474" bottom="0.55118110236220474" header="0.31496062992125984" footer="0.15748031496062992"/>
  <pageSetup paperSize="9" scale="96" orientation="landscape" r:id="rId1"/>
  <rowBreaks count="21" manualBreakCount="21">
    <brk id="29" max="12" man="1"/>
    <brk id="54" max="12" man="1"/>
    <brk id="79" max="12" man="1"/>
    <brk id="104" max="12" man="1"/>
    <brk id="129" max="12" man="1"/>
    <brk id="154" max="12" man="1"/>
    <brk id="179" max="12" man="1"/>
    <brk id="204" max="12" man="1"/>
    <brk id="229" max="12" man="1"/>
    <brk id="254" max="12" man="1"/>
    <brk id="279" max="12" man="1"/>
    <brk id="304" max="12" man="1"/>
    <brk id="329" max="12" man="1"/>
    <brk id="354" max="12" man="1"/>
    <brk id="379" max="12" man="1"/>
    <brk id="404" max="12" man="1"/>
    <brk id="429" max="12" man="1"/>
    <brk id="454" max="12" man="1"/>
    <brk id="479" max="12" man="1"/>
    <brk id="504" max="16383" man="1"/>
    <brk id="5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2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2</vt:i4>
      </vt:variant>
    </vt:vector>
  </HeadingPairs>
  <TitlesOfParts>
    <vt:vector size="6" baseType="lpstr">
      <vt:lpstr>내역서</vt:lpstr>
      <vt:lpstr>Sheet1</vt:lpstr>
      <vt:lpstr>Sheet2</vt:lpstr>
      <vt:lpstr>Sheet3</vt:lpstr>
      <vt:lpstr>내역서!Print_Area</vt:lpstr>
      <vt:lpstr>내역서!Print_Titles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송주백</cp:lastModifiedBy>
  <cp:lastPrinted>2022-05-02T05:28:38Z</cp:lastPrinted>
  <dcterms:created xsi:type="dcterms:W3CDTF">2022-03-30T00:45:37Z</dcterms:created>
  <dcterms:modified xsi:type="dcterms:W3CDTF">2022-05-03T00:00:09Z</dcterms:modified>
</cp:coreProperties>
</file>